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192.168.0.17\departamental\MERCADO ECONOMIA\GERENCIA\GERENCIA DE ECONOMIA E MERCADO\Publicação\Estatística da Indústria do Aço (trimestral)\"/>
    </mc:Choice>
  </mc:AlternateContent>
  <xr:revisionPtr revIDLastSave="0" documentId="8_{D4E89625-74C5-4AFE-98CE-37518D6D19AE}" xr6:coauthVersionLast="47" xr6:coauthVersionMax="47" xr10:uidLastSave="{00000000-0000-0000-0000-000000000000}"/>
  <bookViews>
    <workbookView xWindow="-110" yWindow="-110" windowWidth="19420" windowHeight="10300" tabRatio="834" xr2:uid="{00000000-000D-0000-FFFF-FFFF00000000}"/>
  </bookViews>
  <sheets>
    <sheet name="Sumário" sheetId="9" r:id="rId1"/>
    <sheet name="3. Produção Regional" sheetId="10" r:id="rId2"/>
    <sheet name="7. Produção brasileira" sheetId="1" r:id="rId3"/>
    <sheet name="8. Vendas Internas" sheetId="2" r:id="rId4"/>
    <sheet name="9. Vendas Externas" sheetId="8" r:id="rId5"/>
    <sheet name="14. Consumo Aparente" sheetId="4" r:id="rId6"/>
    <sheet name="15. Indicadores Econômicos" sheetId="6" r:id="rId7"/>
    <sheet name="16. Estatística de Pessoal" sheetId="7" r:id="rId8"/>
    <sheet name="Plan1" sheetId="5" state="hidden" r:id="rId9"/>
  </sheets>
  <definedNames>
    <definedName name="_xlnm.Print_Area" localSheetId="5">'14. Consumo Aparente'!$A$1:$N$36</definedName>
    <definedName name="_xlnm.Print_Area" localSheetId="6">'15. Indicadores Econômicos'!$A$1:$Q$24</definedName>
    <definedName name="_xlnm.Print_Area" localSheetId="7">'16. Estatística de Pessoal'!$A$1:$D$16</definedName>
    <definedName name="_xlnm.Print_Area" localSheetId="2">'7. Produção brasileira'!$A$1:$N$44</definedName>
    <definedName name="_xlnm.Print_Area" localSheetId="3">'8. Vendas Internas'!$A$1:$N$46</definedName>
    <definedName name="_xlnm.Print_Area" localSheetId="4">'9. Vendas Externas'!$A$1:$N$46</definedName>
  </definedNames>
  <calcPr calcId="191029" concurrentManualCount="1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2" i="10" l="1"/>
  <c r="C8" i="1"/>
  <c r="C10" i="2"/>
  <c r="C10" i="8"/>
  <c r="C8" i="4"/>
  <c r="N6" i="1"/>
  <c r="N38" i="10"/>
  <c r="M38" i="10"/>
  <c r="L38" i="10"/>
  <c r="K38" i="10"/>
  <c r="J38" i="10"/>
  <c r="I38" i="10"/>
  <c r="H38" i="10"/>
  <c r="G38" i="10"/>
  <c r="F38" i="10"/>
  <c r="E38" i="10"/>
  <c r="D38" i="10"/>
  <c r="C38" i="10"/>
  <c r="O37" i="10"/>
  <c r="O36" i="10"/>
  <c r="O35" i="10"/>
  <c r="O34" i="10"/>
  <c r="N25" i="10"/>
  <c r="M25" i="10"/>
  <c r="L25" i="10"/>
  <c r="K25" i="10"/>
  <c r="J25" i="10"/>
  <c r="I25" i="10"/>
  <c r="H25" i="10"/>
  <c r="G25" i="10"/>
  <c r="F25" i="10"/>
  <c r="E25" i="10"/>
  <c r="D25" i="10"/>
  <c r="C25" i="10"/>
  <c r="O24" i="10"/>
  <c r="O23" i="10"/>
  <c r="O22" i="10"/>
  <c r="O21" i="10"/>
  <c r="O25" i="10" s="1"/>
  <c r="O11" i="10"/>
  <c r="O10" i="10"/>
  <c r="O9" i="10"/>
  <c r="O8" i="10"/>
  <c r="D12" i="10"/>
  <c r="E12" i="10"/>
  <c r="F12" i="10"/>
  <c r="G12" i="10"/>
  <c r="H12" i="10"/>
  <c r="I12" i="10"/>
  <c r="J12" i="10"/>
  <c r="K12" i="10"/>
  <c r="L12" i="10"/>
  <c r="M12" i="10"/>
  <c r="N12" i="10"/>
  <c r="B26" i="2"/>
  <c r="C26" i="2"/>
  <c r="D26" i="2"/>
  <c r="E26" i="2"/>
  <c r="F26" i="2"/>
  <c r="G26" i="2"/>
  <c r="H26" i="2"/>
  <c r="I26" i="2"/>
  <c r="J26" i="2"/>
  <c r="K26" i="2"/>
  <c r="L26" i="2"/>
  <c r="M26" i="2"/>
  <c r="O8" i="6"/>
  <c r="O9" i="6"/>
  <c r="O10" i="6"/>
  <c r="O11" i="6"/>
  <c r="O12" i="6"/>
  <c r="O13" i="6"/>
  <c r="D10" i="7"/>
  <c r="D9" i="7"/>
  <c r="D8" i="7"/>
  <c r="N41" i="8"/>
  <c r="N40" i="8"/>
  <c r="M39" i="8"/>
  <c r="L39" i="8"/>
  <c r="K39" i="8"/>
  <c r="J39" i="8"/>
  <c r="I39" i="8"/>
  <c r="H39" i="8"/>
  <c r="G39" i="8"/>
  <c r="F39" i="8"/>
  <c r="E39" i="8"/>
  <c r="D39" i="8"/>
  <c r="C39" i="8"/>
  <c r="B39" i="8"/>
  <c r="N38" i="8"/>
  <c r="N37" i="8"/>
  <c r="N36" i="8"/>
  <c r="M35" i="8"/>
  <c r="L35" i="8"/>
  <c r="K35" i="8"/>
  <c r="J35" i="8"/>
  <c r="I35" i="8"/>
  <c r="H35" i="8"/>
  <c r="G35" i="8"/>
  <c r="F35" i="8"/>
  <c r="E35" i="8"/>
  <c r="D35" i="8"/>
  <c r="C35" i="8"/>
  <c r="B35" i="8"/>
  <c r="N34" i="8"/>
  <c r="N33" i="8"/>
  <c r="N32" i="8"/>
  <c r="M31" i="8"/>
  <c r="L31" i="8"/>
  <c r="K31" i="8"/>
  <c r="J31" i="8"/>
  <c r="I31" i="8"/>
  <c r="H31" i="8"/>
  <c r="G31" i="8"/>
  <c r="F31" i="8"/>
  <c r="E31" i="8"/>
  <c r="D31" i="8"/>
  <c r="C31" i="8"/>
  <c r="B31" i="8"/>
  <c r="N29" i="8"/>
  <c r="N28" i="8"/>
  <c r="N27" i="8"/>
  <c r="M26" i="8"/>
  <c r="L26" i="8"/>
  <c r="K26" i="8"/>
  <c r="J26" i="8"/>
  <c r="I26" i="8"/>
  <c r="H26" i="8"/>
  <c r="G26" i="8"/>
  <c r="F26" i="8"/>
  <c r="E26" i="8"/>
  <c r="D26" i="8"/>
  <c r="C26" i="8"/>
  <c r="B26" i="8"/>
  <c r="N25" i="8"/>
  <c r="N24" i="8"/>
  <c r="N23" i="8"/>
  <c r="N22" i="8"/>
  <c r="M21" i="8"/>
  <c r="L21" i="8"/>
  <c r="K21" i="8"/>
  <c r="J21" i="8"/>
  <c r="I21" i="8"/>
  <c r="H21" i="8"/>
  <c r="G21" i="8"/>
  <c r="F21" i="8"/>
  <c r="E21" i="8"/>
  <c r="D21" i="8"/>
  <c r="C21" i="8"/>
  <c r="B21" i="8"/>
  <c r="N20" i="8"/>
  <c r="N19" i="8"/>
  <c r="N18" i="8"/>
  <c r="N17" i="8"/>
  <c r="N16" i="8"/>
  <c r="N15" i="8"/>
  <c r="M14" i="8"/>
  <c r="L14" i="8"/>
  <c r="K14" i="8"/>
  <c r="J14" i="8"/>
  <c r="I14" i="8"/>
  <c r="H14" i="8"/>
  <c r="G14" i="8"/>
  <c r="F14" i="8"/>
  <c r="E14" i="8"/>
  <c r="D14" i="8"/>
  <c r="C14" i="8"/>
  <c r="B14" i="8"/>
  <c r="N12" i="8"/>
  <c r="N11" i="8"/>
  <c r="M10" i="8"/>
  <c r="L10" i="8"/>
  <c r="K10" i="8"/>
  <c r="J10" i="8"/>
  <c r="I10" i="8"/>
  <c r="H10" i="8"/>
  <c r="G10" i="8"/>
  <c r="F10" i="8"/>
  <c r="E10" i="8"/>
  <c r="D10" i="8"/>
  <c r="B10" i="8"/>
  <c r="N9" i="8"/>
  <c r="N8" i="8"/>
  <c r="M7" i="8"/>
  <c r="L7" i="8"/>
  <c r="K7" i="8"/>
  <c r="J7" i="8"/>
  <c r="I7" i="8"/>
  <c r="H7" i="8"/>
  <c r="G7" i="8"/>
  <c r="F7" i="8"/>
  <c r="E7" i="8"/>
  <c r="D7" i="8"/>
  <c r="C7" i="8"/>
  <c r="B7" i="8"/>
  <c r="O38" i="10" l="1"/>
  <c r="O12" i="10"/>
  <c r="E13" i="8"/>
  <c r="L6" i="8"/>
  <c r="N35" i="8"/>
  <c r="G13" i="8"/>
  <c r="C13" i="8"/>
  <c r="D6" i="8"/>
  <c r="B13" i="8"/>
  <c r="J13" i="8"/>
  <c r="J30" i="8"/>
  <c r="I13" i="8"/>
  <c r="L30" i="8"/>
  <c r="D30" i="8"/>
  <c r="I6" i="8"/>
  <c r="K30" i="8"/>
  <c r="C30" i="8"/>
  <c r="N10" i="8"/>
  <c r="M6" i="8"/>
  <c r="E30" i="8"/>
  <c r="M30" i="8"/>
  <c r="E6" i="8"/>
  <c r="G6" i="8"/>
  <c r="N7" i="8"/>
  <c r="B6" i="8"/>
  <c r="J6" i="8"/>
  <c r="K6" i="8"/>
  <c r="C6" i="8"/>
  <c r="F6" i="8"/>
  <c r="I30" i="8"/>
  <c r="N39" i="8"/>
  <c r="H30" i="8"/>
  <c r="B30" i="8"/>
  <c r="F30" i="8"/>
  <c r="G30" i="8"/>
  <c r="N31" i="8"/>
  <c r="H6" i="8"/>
  <c r="K13" i="8"/>
  <c r="D13" i="8"/>
  <c r="N26" i="8"/>
  <c r="L13" i="8"/>
  <c r="F13" i="8"/>
  <c r="N21" i="8"/>
  <c r="M13" i="8"/>
  <c r="H13" i="8"/>
  <c r="N14" i="8"/>
  <c r="C13" i="7"/>
  <c r="B13" i="7"/>
  <c r="C11" i="7"/>
  <c r="B11" i="7"/>
  <c r="O21" i="6"/>
  <c r="O20" i="6"/>
  <c r="Q20" i="6" s="1"/>
  <c r="O19" i="6"/>
  <c r="O18" i="6"/>
  <c r="O17" i="6"/>
  <c r="O16" i="6"/>
  <c r="Q16" i="6" s="1"/>
  <c r="P15" i="6"/>
  <c r="N15" i="6"/>
  <c r="M15" i="6"/>
  <c r="L15" i="6"/>
  <c r="K15" i="6"/>
  <c r="J15" i="6"/>
  <c r="I15" i="6"/>
  <c r="H15" i="6"/>
  <c r="G15" i="6"/>
  <c r="F15" i="6"/>
  <c r="E15" i="6"/>
  <c r="D15" i="6"/>
  <c r="C15" i="6"/>
  <c r="P14" i="6"/>
  <c r="N14" i="6"/>
  <c r="M14" i="6"/>
  <c r="L14" i="6"/>
  <c r="K14" i="6"/>
  <c r="J14" i="6"/>
  <c r="I14" i="6"/>
  <c r="H14" i="6"/>
  <c r="G14" i="6"/>
  <c r="F14" i="6"/>
  <c r="E14" i="6"/>
  <c r="D14" i="6"/>
  <c r="C14" i="6"/>
  <c r="Q12" i="6"/>
  <c r="Q10" i="6"/>
  <c r="Q8" i="6"/>
  <c r="P7" i="6"/>
  <c r="N7" i="6"/>
  <c r="M7" i="6"/>
  <c r="L7" i="6"/>
  <c r="K7" i="6"/>
  <c r="J7" i="6"/>
  <c r="I7" i="6"/>
  <c r="H7" i="6"/>
  <c r="G7" i="6"/>
  <c r="F7" i="6"/>
  <c r="E7" i="6"/>
  <c r="D7" i="6"/>
  <c r="C7" i="6"/>
  <c r="P6" i="6"/>
  <c r="N6" i="6"/>
  <c r="M6" i="6"/>
  <c r="L6" i="6"/>
  <c r="K6" i="6"/>
  <c r="J6" i="6"/>
  <c r="I6" i="6"/>
  <c r="H6" i="6"/>
  <c r="G6" i="6"/>
  <c r="F6" i="6"/>
  <c r="E6" i="6"/>
  <c r="D6" i="6"/>
  <c r="C6" i="6"/>
  <c r="M42" i="8" l="1"/>
  <c r="F42" i="8"/>
  <c r="I42" i="8"/>
  <c r="C42" i="8"/>
  <c r="J42" i="8"/>
  <c r="G42" i="8"/>
  <c r="B42" i="8"/>
  <c r="H42" i="8"/>
  <c r="K42" i="8"/>
  <c r="E42" i="8"/>
  <c r="D42" i="8"/>
  <c r="L42" i="8"/>
  <c r="N6" i="8"/>
  <c r="N30" i="8"/>
  <c r="Q21" i="6"/>
  <c r="Q19" i="6"/>
  <c r="Q17" i="6"/>
  <c r="Q13" i="6"/>
  <c r="Q11" i="6"/>
  <c r="N13" i="8"/>
  <c r="D11" i="7"/>
  <c r="D13" i="7"/>
  <c r="O15" i="6"/>
  <c r="O14" i="6"/>
  <c r="Q14" i="6" s="1"/>
  <c r="O7" i="6"/>
  <c r="O6" i="6"/>
  <c r="Q6" i="6" s="1"/>
  <c r="Q9" i="6"/>
  <c r="Q18" i="6"/>
  <c r="N42" i="8" l="1"/>
  <c r="Q15" i="6"/>
  <c r="Q7" i="6"/>
  <c r="B36" i="1"/>
  <c r="N18" i="1" l="1"/>
  <c r="N12" i="1"/>
  <c r="N32" i="2"/>
  <c r="N33" i="2"/>
  <c r="N27" i="2"/>
  <c r="N28" i="2"/>
  <c r="N31" i="4"/>
  <c r="N30" i="4"/>
  <c r="N29" i="4"/>
  <c r="N28" i="4"/>
  <c r="N27" i="4"/>
  <c r="N26" i="4"/>
  <c r="N25" i="4"/>
  <c r="M24" i="4"/>
  <c r="L24" i="4"/>
  <c r="K24" i="4"/>
  <c r="J24" i="4"/>
  <c r="I24" i="4"/>
  <c r="H24" i="4"/>
  <c r="G24" i="4"/>
  <c r="F24" i="4"/>
  <c r="E24" i="4"/>
  <c r="D24" i="4"/>
  <c r="C24" i="4"/>
  <c r="B24" i="4"/>
  <c r="N23" i="4"/>
  <c r="N22" i="4"/>
  <c r="N21" i="4"/>
  <c r="M20" i="4"/>
  <c r="L20" i="4"/>
  <c r="K20" i="4"/>
  <c r="J20" i="4"/>
  <c r="I20" i="4"/>
  <c r="H20" i="4"/>
  <c r="G20" i="4"/>
  <c r="F20" i="4"/>
  <c r="E20" i="4"/>
  <c r="D20" i="4"/>
  <c r="C20" i="4"/>
  <c r="B20" i="4"/>
  <c r="N19" i="4"/>
  <c r="N18" i="4"/>
  <c r="N17" i="4"/>
  <c r="N16" i="4"/>
  <c r="M15" i="4"/>
  <c r="L15" i="4"/>
  <c r="K15" i="4"/>
  <c r="J15" i="4"/>
  <c r="I15" i="4"/>
  <c r="H15" i="4"/>
  <c r="G15" i="4"/>
  <c r="F15" i="4"/>
  <c r="E15" i="4"/>
  <c r="D15" i="4"/>
  <c r="C15" i="4"/>
  <c r="B15" i="4"/>
  <c r="N14" i="4"/>
  <c r="N13" i="4"/>
  <c r="N12" i="4"/>
  <c r="N11" i="4"/>
  <c r="N10" i="4"/>
  <c r="N9" i="4"/>
  <c r="M8" i="4"/>
  <c r="L8" i="4"/>
  <c r="K8" i="4"/>
  <c r="J8" i="4"/>
  <c r="I8" i="4"/>
  <c r="H8" i="4"/>
  <c r="G8" i="4"/>
  <c r="F8" i="4"/>
  <c r="E8" i="4"/>
  <c r="D8" i="4"/>
  <c r="B8" i="4"/>
  <c r="N7" i="4"/>
  <c r="J6" i="4" l="1"/>
  <c r="B6" i="4"/>
  <c r="F6" i="4"/>
  <c r="N20" i="4"/>
  <c r="E6" i="4"/>
  <c r="I6" i="4"/>
  <c r="N8" i="4"/>
  <c r="L6" i="4"/>
  <c r="M6" i="4"/>
  <c r="N24" i="4"/>
  <c r="D6" i="4"/>
  <c r="H6" i="4"/>
  <c r="N15" i="4"/>
  <c r="C6" i="4"/>
  <c r="G6" i="4"/>
  <c r="K6" i="4"/>
  <c r="L32" i="4" l="1"/>
  <c r="I32" i="4"/>
  <c r="K32" i="4"/>
  <c r="G32" i="4"/>
  <c r="H32" i="4"/>
  <c r="F32" i="4"/>
  <c r="C32" i="4"/>
  <c r="B32" i="4"/>
  <c r="E32" i="4"/>
  <c r="D32" i="4"/>
  <c r="M32" i="4"/>
  <c r="J32" i="4"/>
  <c r="N6" i="4"/>
  <c r="N41" i="2"/>
  <c r="N40" i="2"/>
  <c r="M39" i="2"/>
  <c r="L39" i="2"/>
  <c r="K39" i="2"/>
  <c r="J39" i="2"/>
  <c r="I39" i="2"/>
  <c r="H39" i="2"/>
  <c r="G39" i="2"/>
  <c r="F39" i="2"/>
  <c r="E39" i="2"/>
  <c r="D39" i="2"/>
  <c r="C39" i="2"/>
  <c r="B39" i="2"/>
  <c r="N38" i="2"/>
  <c r="N37" i="2"/>
  <c r="N36" i="2"/>
  <c r="M35" i="2"/>
  <c r="L35" i="2"/>
  <c r="K35" i="2"/>
  <c r="J35" i="2"/>
  <c r="I35" i="2"/>
  <c r="H35" i="2"/>
  <c r="G35" i="2"/>
  <c r="F35" i="2"/>
  <c r="E35" i="2"/>
  <c r="D35" i="2"/>
  <c r="C35" i="2"/>
  <c r="B35" i="2"/>
  <c r="N34" i="2"/>
  <c r="M31" i="2"/>
  <c r="L31" i="2"/>
  <c r="K31" i="2"/>
  <c r="J31" i="2"/>
  <c r="I31" i="2"/>
  <c r="H31" i="2"/>
  <c r="G31" i="2"/>
  <c r="F31" i="2"/>
  <c r="E31" i="2"/>
  <c r="D31" i="2"/>
  <c r="C31" i="2"/>
  <c r="B31" i="2"/>
  <c r="N29" i="2"/>
  <c r="N25" i="2"/>
  <c r="N24" i="2"/>
  <c r="N23" i="2"/>
  <c r="N22" i="2"/>
  <c r="M21" i="2"/>
  <c r="L21" i="2"/>
  <c r="K21" i="2"/>
  <c r="J21" i="2"/>
  <c r="I21" i="2"/>
  <c r="H21" i="2"/>
  <c r="G21" i="2"/>
  <c r="F21" i="2"/>
  <c r="E21" i="2"/>
  <c r="D21" i="2"/>
  <c r="C21" i="2"/>
  <c r="B21" i="2"/>
  <c r="N20" i="2"/>
  <c r="N19" i="2"/>
  <c r="N18" i="2"/>
  <c r="N17" i="2"/>
  <c r="N16" i="2"/>
  <c r="N15" i="2"/>
  <c r="M14" i="2"/>
  <c r="L14" i="2"/>
  <c r="K14" i="2"/>
  <c r="J14" i="2"/>
  <c r="I14" i="2"/>
  <c r="H14" i="2"/>
  <c r="G14" i="2"/>
  <c r="F14" i="2"/>
  <c r="E14" i="2"/>
  <c r="D14" i="2"/>
  <c r="C14" i="2"/>
  <c r="B14" i="2"/>
  <c r="N12" i="2"/>
  <c r="N11" i="2"/>
  <c r="M10" i="2"/>
  <c r="L10" i="2"/>
  <c r="K10" i="2"/>
  <c r="J10" i="2"/>
  <c r="I10" i="2"/>
  <c r="H10" i="2"/>
  <c r="G10" i="2"/>
  <c r="F10" i="2"/>
  <c r="E10" i="2"/>
  <c r="D10" i="2"/>
  <c r="B10" i="2"/>
  <c r="N9" i="2"/>
  <c r="N8" i="2"/>
  <c r="M7" i="2"/>
  <c r="L7" i="2"/>
  <c r="K7" i="2"/>
  <c r="J7" i="2"/>
  <c r="I7" i="2"/>
  <c r="H7" i="2"/>
  <c r="G7" i="2"/>
  <c r="F7" i="2"/>
  <c r="E7" i="2"/>
  <c r="D7" i="2"/>
  <c r="C7" i="2"/>
  <c r="B7" i="2"/>
  <c r="N32" i="4" l="1"/>
  <c r="I30" i="2"/>
  <c r="B6" i="2"/>
  <c r="H6" i="2"/>
  <c r="L6" i="2"/>
  <c r="K6" i="2"/>
  <c r="G6" i="2"/>
  <c r="M30" i="2"/>
  <c r="E30" i="2"/>
  <c r="J30" i="2"/>
  <c r="B30" i="2"/>
  <c r="E6" i="2"/>
  <c r="M6" i="2"/>
  <c r="F30" i="2"/>
  <c r="G13" i="2"/>
  <c r="C13" i="2"/>
  <c r="D13" i="2"/>
  <c r="H13" i="2"/>
  <c r="J13" i="2"/>
  <c r="L13" i="2"/>
  <c r="K13" i="2"/>
  <c r="N21" i="2"/>
  <c r="E13" i="2"/>
  <c r="I13" i="2"/>
  <c r="M13" i="2"/>
  <c r="B13" i="2"/>
  <c r="F13" i="2"/>
  <c r="N10" i="2"/>
  <c r="F6" i="2"/>
  <c r="J6" i="2"/>
  <c r="N7" i="2"/>
  <c r="D30" i="2"/>
  <c r="C30" i="2"/>
  <c r="N31" i="2"/>
  <c r="H30" i="2"/>
  <c r="L30" i="2"/>
  <c r="N39" i="2"/>
  <c r="G30" i="2"/>
  <c r="K30" i="2"/>
  <c r="N35" i="2"/>
  <c r="N26" i="2"/>
  <c r="N14" i="2"/>
  <c r="C6" i="2"/>
  <c r="D6" i="2"/>
  <c r="I6" i="2"/>
  <c r="B42" i="2" l="1"/>
  <c r="N6" i="2"/>
  <c r="G42" i="2"/>
  <c r="E42" i="2"/>
  <c r="L42" i="2"/>
  <c r="N30" i="2"/>
  <c r="F42" i="2"/>
  <c r="M42" i="2"/>
  <c r="C42" i="2"/>
  <c r="H42" i="2"/>
  <c r="K42" i="2"/>
  <c r="J42" i="2"/>
  <c r="I42" i="2"/>
  <c r="D42" i="2"/>
  <c r="N13" i="2"/>
  <c r="N39" i="1"/>
  <c r="N38" i="1"/>
  <c r="N37" i="1"/>
  <c r="M36" i="1"/>
  <c r="L36" i="1"/>
  <c r="K36" i="1"/>
  <c r="J36" i="1"/>
  <c r="I36" i="1"/>
  <c r="H36" i="1"/>
  <c r="G36" i="1"/>
  <c r="F36" i="1"/>
  <c r="E36" i="1"/>
  <c r="D36" i="1"/>
  <c r="C36" i="1"/>
  <c r="N35" i="1"/>
  <c r="N34" i="1"/>
  <c r="N33" i="1"/>
  <c r="M32" i="1"/>
  <c r="L32" i="1"/>
  <c r="K32" i="1"/>
  <c r="J32" i="1"/>
  <c r="I32" i="1"/>
  <c r="H32" i="1"/>
  <c r="G32" i="1"/>
  <c r="F32" i="1"/>
  <c r="E32" i="1"/>
  <c r="D32" i="1"/>
  <c r="C32" i="1"/>
  <c r="B32" i="1"/>
  <c r="N30" i="1"/>
  <c r="N29" i="1"/>
  <c r="N28" i="1"/>
  <c r="M27" i="1"/>
  <c r="L27" i="1"/>
  <c r="K27" i="1"/>
  <c r="J27" i="1"/>
  <c r="I27" i="1"/>
  <c r="H27" i="1"/>
  <c r="G27" i="1"/>
  <c r="F27" i="1"/>
  <c r="E27" i="1"/>
  <c r="D27" i="1"/>
  <c r="C27" i="1"/>
  <c r="B27" i="1"/>
  <c r="N26" i="1"/>
  <c r="N25" i="1"/>
  <c r="N24" i="1"/>
  <c r="N23" i="1"/>
  <c r="M22" i="1"/>
  <c r="L22" i="1"/>
  <c r="K22" i="1"/>
  <c r="J22" i="1"/>
  <c r="I22" i="1"/>
  <c r="H22" i="1"/>
  <c r="G22" i="1"/>
  <c r="F22" i="1"/>
  <c r="E22" i="1"/>
  <c r="D22" i="1"/>
  <c r="C22" i="1"/>
  <c r="B22" i="1"/>
  <c r="N21" i="1"/>
  <c r="N20" i="1"/>
  <c r="N19" i="1"/>
  <c r="N17" i="1"/>
  <c r="N16" i="1"/>
  <c r="M15" i="1"/>
  <c r="L15" i="1"/>
  <c r="K15" i="1"/>
  <c r="J15" i="1"/>
  <c r="I15" i="1"/>
  <c r="H15" i="1"/>
  <c r="G15" i="1"/>
  <c r="F15" i="1"/>
  <c r="E15" i="1"/>
  <c r="D15" i="1"/>
  <c r="C15" i="1"/>
  <c r="B15" i="1"/>
  <c r="N13" i="1"/>
  <c r="M11" i="1"/>
  <c r="L11" i="1"/>
  <c r="K11" i="1"/>
  <c r="J11" i="1"/>
  <c r="I11" i="1"/>
  <c r="H11" i="1"/>
  <c r="G11" i="1"/>
  <c r="F11" i="1"/>
  <c r="E11" i="1"/>
  <c r="D11" i="1"/>
  <c r="C11" i="1"/>
  <c r="B11" i="1"/>
  <c r="N10" i="1"/>
  <c r="N9" i="1"/>
  <c r="M8" i="1"/>
  <c r="L8" i="1"/>
  <c r="K8" i="1"/>
  <c r="J8" i="1"/>
  <c r="I8" i="1"/>
  <c r="H8" i="1"/>
  <c r="G8" i="1"/>
  <c r="F8" i="1"/>
  <c r="E8" i="1"/>
  <c r="D8" i="1"/>
  <c r="B8" i="1"/>
  <c r="D14" i="1" l="1"/>
  <c r="L14" i="1"/>
  <c r="G14" i="1"/>
  <c r="C14" i="1"/>
  <c r="G31" i="1"/>
  <c r="H14" i="1"/>
  <c r="K14" i="1"/>
  <c r="E14" i="1"/>
  <c r="M14" i="1"/>
  <c r="G7" i="1"/>
  <c r="F31" i="1"/>
  <c r="B14" i="1"/>
  <c r="J14" i="1"/>
  <c r="F14" i="1"/>
  <c r="I14" i="1"/>
  <c r="N42" i="2"/>
  <c r="J31" i="1"/>
  <c r="K7" i="1"/>
  <c r="D7" i="1"/>
  <c r="C31" i="1"/>
  <c r="K31" i="1"/>
  <c r="E31" i="1"/>
  <c r="I31" i="1"/>
  <c r="L7" i="1"/>
  <c r="H7" i="1"/>
  <c r="I7" i="1"/>
  <c r="M7" i="1"/>
  <c r="F7" i="1"/>
  <c r="M31" i="1"/>
  <c r="H31" i="1"/>
  <c r="L31" i="1"/>
  <c r="N32" i="1"/>
  <c r="N22" i="1"/>
  <c r="E7" i="1"/>
  <c r="N11" i="1"/>
  <c r="C7" i="1"/>
  <c r="N8" i="1"/>
  <c r="N27" i="1"/>
  <c r="D31" i="1"/>
  <c r="B31" i="1"/>
  <c r="N36" i="1"/>
  <c r="N15" i="1"/>
  <c r="B7" i="1"/>
  <c r="J7" i="1"/>
  <c r="G40" i="1" l="1"/>
  <c r="K40" i="1"/>
  <c r="E40" i="1"/>
  <c r="F40" i="1"/>
  <c r="D40" i="1"/>
  <c r="M40" i="1"/>
  <c r="I40" i="1"/>
  <c r="H40" i="1"/>
  <c r="N31" i="1"/>
  <c r="B40" i="1"/>
  <c r="L40" i="1"/>
  <c r="C40" i="1"/>
  <c r="N7" i="1"/>
  <c r="N14" i="1"/>
  <c r="J40" i="1"/>
  <c r="N40" i="1" l="1"/>
</calcChain>
</file>

<file path=xl/sharedStrings.xml><?xml version="1.0" encoding="utf-8"?>
<sst xmlns="http://schemas.openxmlformats.org/spreadsheetml/2006/main" count="478" uniqueCount="136">
  <si>
    <r>
      <t xml:space="preserve">Unid. / </t>
    </r>
    <r>
      <rPr>
        <i/>
        <sz val="11"/>
        <rFont val="Arial"/>
        <family val="2"/>
      </rPr>
      <t>Unit</t>
    </r>
    <r>
      <rPr>
        <b/>
        <sz val="11"/>
        <rFont val="Arial"/>
        <family val="2"/>
      </rPr>
      <t>: Tonelada</t>
    </r>
  </si>
  <si>
    <t>Produto/</t>
  </si>
  <si>
    <t>Janeiro/</t>
  </si>
  <si>
    <t>Fevereiro/</t>
  </si>
  <si>
    <t>Março/</t>
  </si>
  <si>
    <t>Abril/</t>
  </si>
  <si>
    <t>Maio/</t>
  </si>
  <si>
    <t>Junho/</t>
  </si>
  <si>
    <t>Julho/</t>
  </si>
  <si>
    <t>Agosto/</t>
  </si>
  <si>
    <t>Setembro/</t>
  </si>
  <si>
    <t>Outubro/</t>
  </si>
  <si>
    <t>Novembro/</t>
  </si>
  <si>
    <t>Dezembro/</t>
  </si>
  <si>
    <t>Total</t>
  </si>
  <si>
    <t>Product</t>
  </si>
  <si>
    <t>January</t>
  </si>
  <si>
    <t>February</t>
  </si>
  <si>
    <t>March</t>
  </si>
  <si>
    <t>April</t>
  </si>
  <si>
    <t>May</t>
  </si>
  <si>
    <t>June</t>
  </si>
  <si>
    <t>July</t>
  </si>
  <si>
    <t>August</t>
  </si>
  <si>
    <t>September</t>
  </si>
  <si>
    <t>October</t>
  </si>
  <si>
    <t>November</t>
  </si>
  <si>
    <t>December</t>
  </si>
  <si>
    <r>
      <t xml:space="preserve">Semiacabados / </t>
    </r>
    <r>
      <rPr>
        <i/>
        <sz val="12"/>
        <rFont val="Arial"/>
        <family val="2"/>
      </rPr>
      <t>Semifinished Products</t>
    </r>
  </si>
  <si>
    <r>
      <t xml:space="preserve">Placas / </t>
    </r>
    <r>
      <rPr>
        <i/>
        <sz val="12"/>
        <rFont val="Arial"/>
        <family val="2"/>
      </rPr>
      <t>Slabs</t>
    </r>
  </si>
  <si>
    <r>
      <t xml:space="preserve">Aços Carbono / </t>
    </r>
    <r>
      <rPr>
        <i/>
        <sz val="12"/>
        <rFont val="Arial"/>
        <family val="2"/>
      </rPr>
      <t>Carbon Steel</t>
    </r>
  </si>
  <si>
    <r>
      <t xml:space="preserve">Aços Especiais-Ligados / </t>
    </r>
    <r>
      <rPr>
        <i/>
        <sz val="12"/>
        <rFont val="Arial"/>
        <family val="2"/>
      </rPr>
      <t>Special-Alloy Steel</t>
    </r>
  </si>
  <si>
    <r>
      <rPr>
        <sz val="12"/>
        <rFont val="Arial"/>
        <family val="2"/>
      </rPr>
      <t xml:space="preserve">Lingotes, Blocos e Tarugos / </t>
    </r>
    <r>
      <rPr>
        <i/>
        <sz val="12"/>
        <rFont val="Arial"/>
        <family val="2"/>
      </rPr>
      <t>Ingots, Blooms and Billets</t>
    </r>
  </si>
  <si>
    <r>
      <t xml:space="preserve">Produtos Planos </t>
    </r>
    <r>
      <rPr>
        <sz val="12"/>
        <rFont val="Arial"/>
        <family val="2"/>
      </rPr>
      <t xml:space="preserve">/ </t>
    </r>
    <r>
      <rPr>
        <i/>
        <sz val="12"/>
        <rFont val="Arial"/>
        <family val="2"/>
      </rPr>
      <t>Flat Products</t>
    </r>
  </si>
  <si>
    <r>
      <rPr>
        <b/>
        <sz val="12"/>
        <rFont val="Arial"/>
        <family val="2"/>
      </rPr>
      <t xml:space="preserve">Não Revestidos </t>
    </r>
    <r>
      <rPr>
        <sz val="12"/>
        <rFont val="Arial"/>
        <family val="2"/>
      </rPr>
      <t xml:space="preserve">/ </t>
    </r>
    <r>
      <rPr>
        <i/>
        <sz val="12"/>
        <rFont val="Arial"/>
        <family val="2"/>
      </rPr>
      <t>Uncoated Products</t>
    </r>
  </si>
  <si>
    <r>
      <t xml:space="preserve">Chapas Grossas / </t>
    </r>
    <r>
      <rPr>
        <i/>
        <sz val="12"/>
        <rFont val="Arial"/>
        <family val="2"/>
      </rPr>
      <t>Plates</t>
    </r>
  </si>
  <si>
    <r>
      <t xml:space="preserve">Bobinas Grossas / </t>
    </r>
    <r>
      <rPr>
        <i/>
        <sz val="12"/>
        <rFont val="Arial"/>
        <family val="2"/>
      </rPr>
      <t>Coiled Plates</t>
    </r>
  </si>
  <si>
    <r>
      <t xml:space="preserve">Chapas Finas a Quente / </t>
    </r>
    <r>
      <rPr>
        <i/>
        <sz val="12"/>
        <color indexed="8"/>
        <rFont val="Arial"/>
        <family val="2"/>
      </rPr>
      <t>Hot Rolled Sheets</t>
    </r>
  </si>
  <si>
    <r>
      <t xml:space="preserve">Bobinas a Quente / </t>
    </r>
    <r>
      <rPr>
        <i/>
        <sz val="12"/>
        <rFont val="Arial"/>
        <family val="2"/>
      </rPr>
      <t>Hot Rolled Coils</t>
    </r>
  </si>
  <si>
    <r>
      <t xml:space="preserve">Chapas Finas a Frio / </t>
    </r>
    <r>
      <rPr>
        <i/>
        <sz val="12"/>
        <rFont val="Arial"/>
        <family val="2"/>
      </rPr>
      <t>Cold Rolled Sheets</t>
    </r>
  </si>
  <si>
    <r>
      <t xml:space="preserve">Bobinas a Frio / </t>
    </r>
    <r>
      <rPr>
        <i/>
        <sz val="12"/>
        <rFont val="Arial"/>
        <family val="2"/>
      </rPr>
      <t>Cold Rolled Coils</t>
    </r>
  </si>
  <si>
    <r>
      <rPr>
        <b/>
        <sz val="12"/>
        <rFont val="Arial"/>
        <family val="2"/>
      </rPr>
      <t xml:space="preserve">Revestidos </t>
    </r>
    <r>
      <rPr>
        <sz val="12"/>
        <rFont val="Arial"/>
        <family val="2"/>
      </rPr>
      <t xml:space="preserve">/ </t>
    </r>
    <r>
      <rPr>
        <i/>
        <sz val="12"/>
        <rFont val="Arial"/>
        <family val="2"/>
      </rPr>
      <t>Coated Products</t>
    </r>
  </si>
  <si>
    <r>
      <t xml:space="preserve">Folhas para Embalagens / </t>
    </r>
    <r>
      <rPr>
        <i/>
        <sz val="12"/>
        <rFont val="Arial"/>
        <family val="2"/>
      </rPr>
      <t>Canning Plates</t>
    </r>
  </si>
  <si>
    <r>
      <rPr>
        <sz val="12"/>
        <rFont val="Arial"/>
        <family val="2"/>
      </rPr>
      <t>Chapas Zincada a Quente /</t>
    </r>
    <r>
      <rPr>
        <i/>
        <sz val="12"/>
        <rFont val="Arial"/>
        <family val="2"/>
      </rPr>
      <t xml:space="preserve"> Hot Dip Galvanized Sheets</t>
    </r>
  </si>
  <si>
    <r>
      <rPr>
        <sz val="12"/>
        <rFont val="Arial"/>
        <family val="2"/>
      </rPr>
      <t>Chapas Eletro-Galvanizadas /</t>
    </r>
    <r>
      <rPr>
        <i/>
        <sz val="12"/>
        <rFont val="Arial"/>
        <family val="2"/>
      </rPr>
      <t xml:space="preserve"> Electrolytic Galvanized Sheets</t>
    </r>
  </si>
  <si>
    <r>
      <t xml:space="preserve">Outras Zincadas / </t>
    </r>
    <r>
      <rPr>
        <i/>
        <sz val="12"/>
        <rFont val="Arial"/>
        <family val="2"/>
      </rPr>
      <t>Other Galvanized</t>
    </r>
  </si>
  <si>
    <r>
      <rPr>
        <b/>
        <sz val="12"/>
        <rFont val="Arial"/>
        <family val="2"/>
      </rPr>
      <t xml:space="preserve">Aços Especiais </t>
    </r>
    <r>
      <rPr>
        <sz val="12"/>
        <rFont val="Arial"/>
        <family val="2"/>
      </rPr>
      <t xml:space="preserve">/ </t>
    </r>
    <r>
      <rPr>
        <i/>
        <sz val="12"/>
        <rFont val="Arial"/>
        <family val="2"/>
      </rPr>
      <t>Special Steel Sheets</t>
    </r>
  </si>
  <si>
    <r>
      <rPr>
        <sz val="12"/>
        <rFont val="Arial"/>
        <family val="2"/>
      </rPr>
      <t>Chapas e Bobinas Inoxidáveis/</t>
    </r>
    <r>
      <rPr>
        <i/>
        <sz val="12"/>
        <rFont val="Arial"/>
        <family val="2"/>
      </rPr>
      <t xml:space="preserve"> Stainless Steel Sheets and Coils</t>
    </r>
  </si>
  <si>
    <r>
      <rPr>
        <sz val="12"/>
        <rFont val="Arial"/>
        <family val="2"/>
      </rPr>
      <t>Chapas e Bobinas Siliciosas/</t>
    </r>
    <r>
      <rPr>
        <i/>
        <sz val="12"/>
        <rFont val="Arial"/>
        <family val="2"/>
      </rPr>
      <t xml:space="preserve"> Silicon Steel Sheets and Coils</t>
    </r>
  </si>
  <si>
    <r>
      <rPr>
        <sz val="12"/>
        <rFont val="Arial"/>
        <family val="2"/>
      </rPr>
      <t xml:space="preserve">Chapas e Bobinas de Outros Aços Ligados/ </t>
    </r>
    <r>
      <rPr>
        <i/>
        <sz val="12"/>
        <rFont val="Arial"/>
        <family val="2"/>
      </rPr>
      <t>Other Alloy Steel Sheets and Coils</t>
    </r>
  </si>
  <si>
    <r>
      <t xml:space="preserve">Produtos Longos </t>
    </r>
    <r>
      <rPr>
        <sz val="12"/>
        <rFont val="Arial"/>
        <family val="2"/>
      </rPr>
      <t xml:space="preserve">/ </t>
    </r>
    <r>
      <rPr>
        <i/>
        <sz val="12"/>
        <rFont val="Arial"/>
        <family val="2"/>
      </rPr>
      <t>Long Products</t>
    </r>
  </si>
  <si>
    <r>
      <t xml:space="preserve">Barras / </t>
    </r>
    <r>
      <rPr>
        <i/>
        <sz val="12"/>
        <rFont val="Arial"/>
        <family val="2"/>
      </rPr>
      <t>Bars</t>
    </r>
  </si>
  <si>
    <r>
      <t xml:space="preserve">Vergalhões / </t>
    </r>
    <r>
      <rPr>
        <i/>
        <sz val="12"/>
        <rFont val="Arial"/>
        <family val="2"/>
      </rPr>
      <t>Concrete Reinforcing Bars</t>
    </r>
  </si>
  <si>
    <r>
      <t xml:space="preserve">Fio-Máquina / </t>
    </r>
    <r>
      <rPr>
        <i/>
        <sz val="12"/>
        <rFont val="Arial"/>
        <family val="2"/>
      </rPr>
      <t>Wire Rods</t>
    </r>
  </si>
  <si>
    <r>
      <t xml:space="preserve">Perfis e Tubos / </t>
    </r>
    <r>
      <rPr>
        <i/>
        <sz val="12"/>
        <rFont val="Arial"/>
        <family val="2"/>
      </rPr>
      <t>Shapes and Tubes</t>
    </r>
  </si>
  <si>
    <t xml:space="preserve">TOTAL </t>
  </si>
  <si>
    <r>
      <t xml:space="preserve">Nota / </t>
    </r>
    <r>
      <rPr>
        <i/>
        <sz val="10"/>
        <rFont val="Arial"/>
        <family val="2"/>
      </rPr>
      <t>Note</t>
    </r>
    <r>
      <rPr>
        <b/>
        <sz val="10"/>
        <rFont val="Arial"/>
        <family val="2"/>
      </rPr>
      <t>:</t>
    </r>
    <r>
      <rPr>
        <sz val="10"/>
        <rFont val="Arial"/>
        <family val="2"/>
      </rPr>
      <t xml:space="preserve"> Exclui a produção para dentro do parque. / </t>
    </r>
    <r>
      <rPr>
        <i/>
        <sz val="10"/>
        <rFont val="Arial"/>
        <family val="2"/>
      </rPr>
      <t>Excludes the production for intra companies sales.</t>
    </r>
  </si>
  <si>
    <r>
      <rPr>
        <b/>
        <sz val="10"/>
        <rFont val="Arial"/>
        <family val="2"/>
      </rPr>
      <t>Nota /</t>
    </r>
    <r>
      <rPr>
        <sz val="10"/>
        <rFont val="Arial"/>
        <family val="2"/>
      </rPr>
      <t xml:space="preserve"> </t>
    </r>
    <r>
      <rPr>
        <i/>
        <sz val="10"/>
        <rFont val="Arial"/>
        <family val="2"/>
      </rPr>
      <t>Note</t>
    </r>
    <r>
      <rPr>
        <sz val="10"/>
        <rFont val="Arial"/>
        <family val="2"/>
      </rPr>
      <t>: Compreende todo o parque produtor de aço brasileiro. /</t>
    </r>
    <r>
      <rPr>
        <i/>
        <sz val="10"/>
        <rFont val="Arial"/>
        <family val="2"/>
      </rPr>
      <t xml:space="preserve"> Comprises the entire Brazilian steel plants.</t>
    </r>
  </si>
  <si>
    <r>
      <t xml:space="preserve">Fonte / </t>
    </r>
    <r>
      <rPr>
        <i/>
        <sz val="10"/>
        <rFont val="Arial"/>
        <family val="2"/>
      </rPr>
      <t>Source</t>
    </r>
    <r>
      <rPr>
        <sz val="10"/>
        <rFont val="Arial"/>
        <family val="2"/>
      </rPr>
      <t xml:space="preserve">: </t>
    </r>
    <r>
      <rPr>
        <b/>
        <sz val="10"/>
        <rFont val="Arial"/>
        <family val="2"/>
      </rPr>
      <t>Aço Brasil</t>
    </r>
  </si>
  <si>
    <r>
      <t xml:space="preserve">Trefilados </t>
    </r>
    <r>
      <rPr>
        <sz val="12"/>
        <rFont val="Arial"/>
        <family val="2"/>
      </rPr>
      <t xml:space="preserve">/ </t>
    </r>
    <r>
      <rPr>
        <i/>
        <sz val="12"/>
        <rFont val="Arial"/>
        <family val="2"/>
      </rPr>
      <t xml:space="preserve">Drawn Products   </t>
    </r>
  </si>
  <si>
    <r>
      <t xml:space="preserve">Nota / </t>
    </r>
    <r>
      <rPr>
        <i/>
        <sz val="10"/>
        <rFont val="Arial"/>
        <family val="2"/>
      </rPr>
      <t>Note</t>
    </r>
    <r>
      <rPr>
        <b/>
        <sz val="10"/>
        <rFont val="Arial"/>
        <family val="2"/>
      </rPr>
      <t>:</t>
    </r>
    <r>
      <rPr>
        <sz val="10"/>
        <rFont val="Arial"/>
        <family val="2"/>
      </rPr>
      <t xml:space="preserve"> Exclui as vendas para dentro do parque. / </t>
    </r>
    <r>
      <rPr>
        <i/>
        <sz val="10"/>
        <rFont val="Arial"/>
        <family val="2"/>
      </rPr>
      <t>Excludes intra steel companies sales.</t>
    </r>
  </si>
  <si>
    <r>
      <t xml:space="preserve">Produtos Planos / </t>
    </r>
    <r>
      <rPr>
        <i/>
        <sz val="12"/>
        <rFont val="Arial"/>
        <family val="2"/>
      </rPr>
      <t>Flat Products</t>
    </r>
  </si>
  <si>
    <r>
      <t xml:space="preserve">Perfis e Tubos sem Costura / </t>
    </r>
    <r>
      <rPr>
        <i/>
        <sz val="12"/>
        <rFont val="Arial"/>
        <family val="2"/>
      </rPr>
      <t>Shapes and Seamless Tubes</t>
    </r>
  </si>
  <si>
    <r>
      <t xml:space="preserve">Trilhos e Acessórios / </t>
    </r>
    <r>
      <rPr>
        <i/>
        <sz val="12"/>
        <rFont val="Arial"/>
        <family val="2"/>
      </rPr>
      <t>Rails and Track Accessories</t>
    </r>
  </si>
  <si>
    <r>
      <t xml:space="preserve">Trefilados / </t>
    </r>
    <r>
      <rPr>
        <i/>
        <sz val="12"/>
        <rFont val="Arial"/>
        <family val="2"/>
      </rPr>
      <t>Drawn Products</t>
    </r>
  </si>
  <si>
    <r>
      <rPr>
        <b/>
        <sz val="10"/>
        <rFont val="Arial"/>
        <family val="2"/>
      </rPr>
      <t>Nota /</t>
    </r>
    <r>
      <rPr>
        <sz val="10"/>
        <rFont val="Arial"/>
        <family val="2"/>
      </rPr>
      <t xml:space="preserve"> </t>
    </r>
    <r>
      <rPr>
        <i/>
        <sz val="10"/>
        <rFont val="Arial"/>
        <family val="2"/>
      </rPr>
      <t>Note</t>
    </r>
    <r>
      <rPr>
        <sz val="10"/>
        <rFont val="Arial"/>
        <family val="2"/>
      </rPr>
      <t>: Para evitar dupla contagem, excluídas as importações diretas pelas usinas. /</t>
    </r>
    <r>
      <rPr>
        <i/>
        <sz val="10"/>
        <rFont val="Arial"/>
        <family val="2"/>
      </rPr>
      <t xml:space="preserve"> To avoid double couting, it was excluded the imports made by the plants.</t>
    </r>
  </si>
  <si>
    <t xml:space="preserve"> </t>
  </si>
  <si>
    <r>
      <t>Aço Bruto /</t>
    </r>
    <r>
      <rPr>
        <i/>
        <sz val="12"/>
        <rFont val="Arial"/>
        <family val="2"/>
      </rPr>
      <t xml:space="preserve"> Crude Steel</t>
    </r>
  </si>
  <si>
    <t>Especificação/</t>
  </si>
  <si>
    <t>Unid./ Unit</t>
  </si>
  <si>
    <t>(%)</t>
  </si>
  <si>
    <t>Specification</t>
  </si>
  <si>
    <t>10³</t>
  </si>
  <si>
    <r>
      <t xml:space="preserve">Faturamento </t>
    </r>
    <r>
      <rPr>
        <sz val="12"/>
        <rFont val="Arial"/>
        <family val="2"/>
      </rPr>
      <t xml:space="preserve">/ </t>
    </r>
    <r>
      <rPr>
        <i/>
        <sz val="12"/>
        <rFont val="Arial"/>
        <family val="2"/>
      </rPr>
      <t>Net Sales</t>
    </r>
  </si>
  <si>
    <t xml:space="preserve">  R$</t>
  </si>
  <si>
    <t>US$</t>
  </si>
  <si>
    <r>
      <t xml:space="preserve">Mercado Interno / </t>
    </r>
    <r>
      <rPr>
        <i/>
        <sz val="12"/>
        <rFont val="Arial"/>
        <family val="2"/>
      </rPr>
      <t>Domestic Market</t>
    </r>
  </si>
  <si>
    <r>
      <t xml:space="preserve">Mercado Externo / </t>
    </r>
    <r>
      <rPr>
        <i/>
        <sz val="12"/>
        <rFont val="Arial"/>
        <family val="2"/>
      </rPr>
      <t>Foreign Market</t>
    </r>
  </si>
  <si>
    <r>
      <t xml:space="preserve">Outras Receitas / </t>
    </r>
    <r>
      <rPr>
        <i/>
        <sz val="12"/>
        <rFont val="Arial"/>
        <family val="2"/>
      </rPr>
      <t>Other Receipts</t>
    </r>
  </si>
  <si>
    <r>
      <t xml:space="preserve">Impostos Pagos / </t>
    </r>
    <r>
      <rPr>
        <i/>
        <sz val="12"/>
        <rFont val="Arial"/>
        <family val="2"/>
      </rPr>
      <t>Taxes Pais</t>
    </r>
  </si>
  <si>
    <r>
      <t xml:space="preserve">IPI / </t>
    </r>
    <r>
      <rPr>
        <i/>
        <sz val="12"/>
        <rFont val="Arial"/>
        <family val="2"/>
      </rPr>
      <t>Industrial Products Tax</t>
    </r>
  </si>
  <si>
    <r>
      <t xml:space="preserve">ICMS / </t>
    </r>
    <r>
      <rPr>
        <i/>
        <sz val="12"/>
        <rFont val="Arial"/>
        <family val="2"/>
      </rPr>
      <t>Value-Added Tax</t>
    </r>
  </si>
  <si>
    <r>
      <t xml:space="preserve">Outros / </t>
    </r>
    <r>
      <rPr>
        <i/>
        <sz val="12"/>
        <rFont val="Arial"/>
        <family val="2"/>
      </rPr>
      <t>Others</t>
    </r>
  </si>
  <si>
    <r>
      <t xml:space="preserve">Nota / </t>
    </r>
    <r>
      <rPr>
        <i/>
        <sz val="10"/>
        <rFont val="Arial"/>
        <family val="2"/>
      </rPr>
      <t xml:space="preserve">Note: </t>
    </r>
    <r>
      <rPr>
        <sz val="10"/>
        <rFont val="Arial"/>
        <family val="2"/>
      </rPr>
      <t>Conversão pelo dolar médio do mês</t>
    </r>
    <r>
      <rPr>
        <i/>
        <sz val="10"/>
        <rFont val="Arial"/>
        <family val="2"/>
      </rPr>
      <t>. / US$ values calculated with the average exchange rate.</t>
    </r>
  </si>
  <si>
    <r>
      <t xml:space="preserve">Fonte / </t>
    </r>
    <r>
      <rPr>
        <i/>
        <sz val="10"/>
        <rFont val="Arial"/>
        <family val="2"/>
      </rPr>
      <t>Source</t>
    </r>
    <r>
      <rPr>
        <b/>
        <sz val="10"/>
        <rFont val="Arial"/>
        <family val="2"/>
      </rPr>
      <t>: Aço Brasil</t>
    </r>
  </si>
  <si>
    <t>Estatística de pessoal</t>
  </si>
  <si>
    <t>Workforce statistics</t>
  </si>
  <si>
    <r>
      <t>N</t>
    </r>
    <r>
      <rPr>
        <b/>
        <vertAlign val="superscript"/>
        <sz val="10"/>
        <rFont val="Arial"/>
        <family val="2"/>
      </rPr>
      <t>o</t>
    </r>
    <r>
      <rPr>
        <b/>
        <sz val="10"/>
        <rFont val="Arial"/>
        <family val="2"/>
      </rPr>
      <t xml:space="preserve"> de Colaboradores / </t>
    </r>
    <r>
      <rPr>
        <i/>
        <sz val="10"/>
        <rFont val="Arial"/>
        <family val="2"/>
      </rPr>
      <t>Nr. Of Employees</t>
    </r>
  </si>
  <si>
    <r>
      <t xml:space="preserve">Efetivo Próprio Total /
</t>
    </r>
    <r>
      <rPr>
        <i/>
        <sz val="12"/>
        <rFont val="Arial"/>
        <family val="2"/>
      </rPr>
      <t>Total Registered Own Workforce</t>
    </r>
  </si>
  <si>
    <r>
      <t xml:space="preserve">Efetivo Próprio em Exercício /
</t>
    </r>
    <r>
      <rPr>
        <i/>
        <sz val="12"/>
        <rFont val="Arial"/>
        <family val="2"/>
      </rPr>
      <t>Actually Active Own Workforce</t>
    </r>
  </si>
  <si>
    <r>
      <t xml:space="preserve">Efetivo de Terceiros /
</t>
    </r>
    <r>
      <rPr>
        <i/>
        <sz val="12"/>
        <rFont val="Arial"/>
        <family val="2"/>
      </rPr>
      <t>Sub-Contracted Workforce</t>
    </r>
  </si>
  <si>
    <r>
      <t xml:space="preserve">Efetivo em Atividades Siderúrgicas /
</t>
    </r>
    <r>
      <rPr>
        <i/>
        <sz val="12"/>
        <rFont val="Arial"/>
        <family val="2"/>
      </rPr>
      <t>Total Active Workforce</t>
    </r>
  </si>
  <si>
    <r>
      <t xml:space="preserve">Número de Colaboradores /
</t>
    </r>
    <r>
      <rPr>
        <i/>
        <sz val="12"/>
        <rFont val="Arial"/>
        <family val="2"/>
      </rPr>
      <t>Number of Employees</t>
    </r>
  </si>
  <si>
    <r>
      <rPr>
        <b/>
        <sz val="10"/>
        <rFont val="Arial"/>
        <family val="2"/>
      </rPr>
      <t xml:space="preserve">Nota </t>
    </r>
    <r>
      <rPr>
        <sz val="10"/>
        <rFont val="Arial"/>
        <family val="2"/>
      </rPr>
      <t xml:space="preserve">/ </t>
    </r>
    <r>
      <rPr>
        <i/>
        <sz val="10"/>
        <rFont val="Arial"/>
        <family val="2"/>
      </rPr>
      <t>Note</t>
    </r>
    <r>
      <rPr>
        <sz val="10"/>
        <rFont val="Arial"/>
        <family val="2"/>
      </rPr>
      <t xml:space="preserve">: Refere-se às vendas faturadas pelas empresas siderúrgicas. / </t>
    </r>
    <r>
      <rPr>
        <i/>
        <sz val="10"/>
        <rFont val="Arial"/>
        <family val="2"/>
      </rPr>
      <t>Tonnage correspondent to sales revenue by the steel mills.</t>
    </r>
  </si>
  <si>
    <t>7. Produção brasileira de produtos siderúrgicos para venda a terceiros</t>
  </si>
  <si>
    <t>7. Brazilian production of steel products for sales to third parties</t>
  </si>
  <si>
    <t>8. Vendas internas de produtos siderúrgicos</t>
  </si>
  <si>
    <t>8. Domestic sales of steel products</t>
  </si>
  <si>
    <t>9. Vendas externas de produtos siderúrgicos</t>
  </si>
  <si>
    <t>9. Exports sales of steel products</t>
  </si>
  <si>
    <t>14. Consumo aparente de produtos siderúrgicos</t>
  </si>
  <si>
    <t>14. Apparent consumption of steel products</t>
  </si>
  <si>
    <t>15. Indicadores econômicos</t>
  </si>
  <si>
    <t>15. Economic indicators</t>
  </si>
  <si>
    <t>16. Estatística de pessoal</t>
  </si>
  <si>
    <t>16. Workforce statistics</t>
  </si>
  <si>
    <t>Indicadores econômicos</t>
  </si>
  <si>
    <t>Economic indicators</t>
  </si>
  <si>
    <t>Estado/</t>
  </si>
  <si>
    <t>State</t>
  </si>
  <si>
    <t>Minas Gerais</t>
  </si>
  <si>
    <t>Rio de Janeiro</t>
  </si>
  <si>
    <t>São Paulo</t>
  </si>
  <si>
    <t>TOTAL</t>
  </si>
  <si>
    <r>
      <rPr>
        <b/>
        <sz val="10"/>
        <rFont val="Arial"/>
        <family val="2"/>
      </rPr>
      <t xml:space="preserve">Nota </t>
    </r>
    <r>
      <rPr>
        <sz val="10"/>
        <rFont val="Arial"/>
        <family val="2"/>
      </rPr>
      <t xml:space="preserve">/ </t>
    </r>
    <r>
      <rPr>
        <i/>
        <sz val="10"/>
        <rFont val="Arial"/>
        <family val="2"/>
      </rPr>
      <t>Note</t>
    </r>
    <r>
      <rPr>
        <sz val="10"/>
        <rFont val="Arial"/>
        <family val="2"/>
      </rPr>
      <t>: Dados da CSN e SIMEC estimados /</t>
    </r>
    <r>
      <rPr>
        <i/>
        <sz val="10"/>
        <rFont val="Arial"/>
        <family val="2"/>
      </rPr>
      <t xml:space="preserve"> CSN and SIMEC: data were estimated by Aço Brasil.</t>
    </r>
  </si>
  <si>
    <r>
      <t>Fonte</t>
    </r>
    <r>
      <rPr>
        <sz val="10"/>
        <rFont val="Arial"/>
        <family val="2"/>
      </rPr>
      <t xml:space="preserve"> /</t>
    </r>
    <r>
      <rPr>
        <b/>
        <sz val="10"/>
        <rFont val="Arial"/>
        <family val="2"/>
      </rPr>
      <t xml:space="preserve"> </t>
    </r>
    <r>
      <rPr>
        <i/>
        <sz val="10"/>
        <rFont val="Arial"/>
        <family val="2"/>
      </rPr>
      <t>Source</t>
    </r>
    <r>
      <rPr>
        <b/>
        <sz val="10"/>
        <rFont val="Arial"/>
        <family val="2"/>
      </rPr>
      <t xml:space="preserve">: </t>
    </r>
    <r>
      <rPr>
        <sz val="10"/>
        <rFont val="Arial"/>
        <family val="2"/>
      </rPr>
      <t>Aço Brasil</t>
    </r>
  </si>
  <si>
    <r>
      <t xml:space="preserve">Ferro-Gusa / </t>
    </r>
    <r>
      <rPr>
        <i/>
        <sz val="14"/>
        <rFont val="Arial"/>
        <family val="2"/>
      </rPr>
      <t>Pig Iron</t>
    </r>
  </si>
  <si>
    <r>
      <t xml:space="preserve">Aço Bruto / </t>
    </r>
    <r>
      <rPr>
        <i/>
        <sz val="14"/>
        <rFont val="Arial"/>
        <family val="2"/>
      </rPr>
      <t>Crude Steel</t>
    </r>
  </si>
  <si>
    <r>
      <t xml:space="preserve">Laminados e semiacabados para vendas / </t>
    </r>
    <r>
      <rPr>
        <i/>
        <sz val="14"/>
        <rFont val="Arial"/>
        <family val="2"/>
      </rPr>
      <t>Rolled products and semifinished products for sale</t>
    </r>
  </si>
  <si>
    <t>3. Distribuição regional da produção</t>
  </si>
  <si>
    <t>3. Regional distribution of production</t>
  </si>
  <si>
    <r>
      <t xml:space="preserve">Sumário/
</t>
    </r>
    <r>
      <rPr>
        <i/>
        <sz val="14"/>
        <rFont val="Arial"/>
        <family val="2"/>
      </rPr>
      <t>Summary</t>
    </r>
  </si>
  <si>
    <t>Estatística da Indústria do Aço - 2025</t>
  </si>
  <si>
    <t>Steel Statistics - 2025</t>
  </si>
  <si>
    <t>Esse arquivo foi produzido após as revisões dos indicadores de atividade da Indústria Brasileira do Aço. Nesse sentido, esse documento substitui as seguintes tabelas que constam nos relatórios trimestrais de 2025.</t>
  </si>
  <si>
    <t>This file has been produced after the revision of the Brazilian Steel Industry indicators. The present document replaces the following tables that appear in the 2025 quarterly reports.</t>
  </si>
  <si>
    <t>3. Distribuição regional da produção - 2025</t>
  </si>
  <si>
    <t>3. Regional distribution of production - 2025</t>
  </si>
  <si>
    <t>Produção brasileira de produtos siderúrgicos para venda a terceiros - 2025</t>
  </si>
  <si>
    <t>Brazilian production of steel products for sales to third parties - 2025</t>
  </si>
  <si>
    <t>Vendas internas de produtos siderúrgicos - 2025</t>
  </si>
  <si>
    <t>Domestic sales of steel products - 2025</t>
  </si>
  <si>
    <t>Vendas externas de produtos siderúrgicos - 2025</t>
  </si>
  <si>
    <t>Exports sales of steel products - 2025</t>
  </si>
  <si>
    <t>Consumo aparente de produtos siderúrgicos - 2025</t>
  </si>
  <si>
    <t>Apparent consumption of steel products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</si>
</sst>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0"/>
    <numFmt numFmtId="166" formatCode="_(* #,##0.0_);_(* \(#,##0.0\);_(* &quot;-&quot;??_);_(@_)"/>
    <numFmt numFmtId="167" formatCode="??,??0.0"/>
    <numFmt numFmtId="168" formatCode="_(* #,##0.00_);_(* \(#,##0.00\);_(* \-??_);_(@_)"/>
    <numFmt numFmtId="169" formatCode="_(* #,##0_);_(* \(#,##0\);_(* &quot;-&quot;??_);_(@_)"/>
    <numFmt numFmtId="170" formatCode="\ \ _(0.0_);_(\(0.0\)"/>
    <numFmt numFmtId="171" formatCode="_(\ \ \ \ 0.0_);\ \ _(\ \(0.0\);_(* &quot;-&quot;??_);_(@_)"/>
    <numFmt numFmtId="172" formatCode="??,??0,000"/>
    <numFmt numFmtId="173" formatCode="\ _(\ ?0.0_);_(\ \(0.0\)"/>
  </numFmts>
  <fonts count="42" x14ac:knownFonts="1">
    <font>
      <sz val="10"/>
      <name val="Arial"/>
    </font>
    <font>
      <sz val="11"/>
      <color theme="1"/>
      <name val="Calibri"/>
      <family val="2"/>
      <scheme val="minor"/>
    </font>
    <font>
      <sz val="10"/>
      <name val="Arial"/>
      <family val="2"/>
    </font>
    <font>
      <b/>
      <sz val="16"/>
      <color indexed="8"/>
      <name val="Arial"/>
      <family val="2"/>
    </font>
    <font>
      <i/>
      <sz val="16"/>
      <name val="Arial"/>
      <family val="2"/>
    </font>
    <font>
      <sz val="10"/>
      <color indexed="8"/>
      <name val="Arial"/>
      <family val="2"/>
    </font>
    <font>
      <sz val="11"/>
      <name val="Arial"/>
      <family val="2"/>
    </font>
    <font>
      <sz val="11"/>
      <color indexed="8"/>
      <name val="Arial"/>
      <family val="2"/>
    </font>
    <font>
      <b/>
      <sz val="11"/>
      <name val="Arial"/>
      <family val="2"/>
    </font>
    <font>
      <i/>
      <sz val="11"/>
      <name val="Arial"/>
      <family val="2"/>
    </font>
    <font>
      <b/>
      <sz val="12"/>
      <color theme="0"/>
      <name val="Arial"/>
      <family val="2"/>
    </font>
    <font>
      <b/>
      <sz val="10"/>
      <color theme="0"/>
      <name val="Arial"/>
      <family val="2"/>
    </font>
    <font>
      <b/>
      <sz val="11"/>
      <color theme="0"/>
      <name val="Arial"/>
      <family val="2"/>
    </font>
    <font>
      <i/>
      <sz val="12"/>
      <color theme="0"/>
      <name val="Arial"/>
      <family val="2"/>
    </font>
    <font>
      <i/>
      <sz val="10"/>
      <color theme="0"/>
      <name val="Arial"/>
      <family val="2"/>
    </font>
    <font>
      <b/>
      <sz val="12"/>
      <name val="Arial"/>
      <family val="2"/>
    </font>
    <font>
      <i/>
      <sz val="12"/>
      <name val="Arial"/>
      <family val="2"/>
    </font>
    <font>
      <sz val="12"/>
      <name val="Arial"/>
      <family val="2"/>
    </font>
    <font>
      <sz val="12"/>
      <color indexed="8"/>
      <name val="Arial"/>
      <family val="2"/>
    </font>
    <font>
      <b/>
      <sz val="10"/>
      <name val="Arial"/>
      <family val="2"/>
    </font>
    <font>
      <i/>
      <sz val="12"/>
      <color indexed="8"/>
      <name val="Arial"/>
      <family val="2"/>
    </font>
    <font>
      <b/>
      <sz val="12"/>
      <color indexed="8"/>
      <name val="Arial"/>
      <family val="2"/>
    </font>
    <font>
      <i/>
      <sz val="10"/>
      <name val="Arial"/>
      <family val="2"/>
    </font>
    <font>
      <sz val="8"/>
      <name val="Arial"/>
      <family val="2"/>
    </font>
    <font>
      <b/>
      <sz val="16"/>
      <name val="Arial"/>
      <family val="2"/>
    </font>
    <font>
      <sz val="11"/>
      <color theme="0"/>
      <name val="Arial"/>
      <family val="2"/>
    </font>
    <font>
      <sz val="9"/>
      <name val="Arial"/>
      <family val="2"/>
    </font>
    <font>
      <b/>
      <vertAlign val="superscript"/>
      <sz val="10"/>
      <name val="Arial"/>
      <family val="2"/>
    </font>
    <font>
      <i/>
      <sz val="11"/>
      <color theme="0"/>
      <name val="Arial"/>
      <family val="2"/>
    </font>
    <font>
      <sz val="10"/>
      <color theme="0"/>
      <name val="Arial"/>
      <family val="2"/>
    </font>
    <font>
      <sz val="9"/>
      <color rgb="FF333333"/>
      <name val="Arial"/>
      <family val="2"/>
    </font>
    <font>
      <u/>
      <sz val="10"/>
      <color theme="10"/>
      <name val="Arial"/>
      <family val="2"/>
    </font>
    <font>
      <b/>
      <sz val="16"/>
      <color theme="0"/>
      <name val="Arial"/>
      <family val="2"/>
    </font>
    <font>
      <i/>
      <sz val="16"/>
      <color theme="0"/>
      <name val="Arial"/>
      <family val="2"/>
    </font>
    <font>
      <sz val="16"/>
      <color theme="0"/>
      <name val="Arial"/>
      <family val="2"/>
    </font>
    <font>
      <b/>
      <sz val="24"/>
      <color theme="0"/>
      <name val="Arial"/>
      <family val="2"/>
    </font>
    <font>
      <i/>
      <sz val="24"/>
      <color theme="0"/>
      <name val="Arial"/>
      <family val="2"/>
    </font>
    <font>
      <b/>
      <u/>
      <sz val="13"/>
      <color theme="0"/>
      <name val="Arial"/>
      <family val="2"/>
    </font>
    <font>
      <i/>
      <u/>
      <sz val="13"/>
      <color theme="0"/>
      <name val="Arial"/>
      <family val="2"/>
    </font>
    <font>
      <sz val="13"/>
      <color theme="0"/>
      <name val="Arial"/>
      <family val="2"/>
    </font>
    <font>
      <b/>
      <sz val="14"/>
      <name val="Arial"/>
      <family val="2"/>
    </font>
    <font>
      <i/>
      <sz val="14"/>
      <name val="Arial"/>
      <family val="2"/>
    </font>
  </fonts>
  <fills count="8">
    <fill>
      <patternFill patternType="none"/>
    </fill>
    <fill>
      <patternFill patternType="gray125"/>
    </fill>
    <fill>
      <patternFill patternType="solid">
        <fgColor theme="4" tint="-0.249977111117893"/>
        <bgColor indexed="64"/>
      </patternFill>
    </fill>
    <fill>
      <patternFill patternType="solid">
        <fgColor theme="3" tint="0.79998168889431442"/>
        <bgColor indexed="64"/>
      </patternFill>
    </fill>
    <fill>
      <patternFill patternType="solid">
        <fgColor indexed="9"/>
        <bgColor indexed="64"/>
      </patternFill>
    </fill>
    <fill>
      <patternFill patternType="solid">
        <fgColor rgb="FF0070C0"/>
        <bgColor indexed="64"/>
      </patternFill>
    </fill>
    <fill>
      <patternFill patternType="solid">
        <fgColor rgb="FFFFFF00"/>
        <bgColor indexed="64"/>
      </patternFill>
    </fill>
    <fill>
      <patternFill patternType="solid">
        <fgColor theme="9"/>
        <bgColor indexed="64"/>
      </patternFill>
    </fill>
  </fills>
  <borders count="23">
    <border>
      <left/>
      <right/>
      <top/>
      <bottom/>
      <diagonal/>
    </border>
    <border>
      <left/>
      <right/>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top/>
      <bottom style="thin">
        <color theme="0"/>
      </bottom>
      <diagonal/>
    </border>
    <border>
      <left style="thin">
        <color theme="0"/>
      </left>
      <right style="thin">
        <color theme="0"/>
      </right>
      <top/>
      <bottom style="thin">
        <color theme="0"/>
      </bottom>
      <diagonal/>
    </border>
    <border>
      <left/>
      <right/>
      <top style="thin">
        <color theme="0"/>
      </top>
      <bottom style="hair">
        <color indexed="64"/>
      </bottom>
      <diagonal/>
    </border>
    <border>
      <left/>
      <right/>
      <top style="hair">
        <color indexed="64"/>
      </top>
      <bottom style="hair">
        <color indexed="64"/>
      </bottom>
      <diagonal/>
    </border>
    <border>
      <left/>
      <right/>
      <top/>
      <bottom style="medium">
        <color indexed="64"/>
      </bottom>
      <diagonal/>
    </border>
    <border>
      <left/>
      <right/>
      <top style="medium">
        <color indexed="64"/>
      </top>
      <bottom/>
      <diagonal/>
    </border>
    <border>
      <left/>
      <right/>
      <top/>
      <bottom style="hair">
        <color theme="0"/>
      </bottom>
      <diagonal/>
    </border>
    <border>
      <left style="hair">
        <color theme="0"/>
      </left>
      <right/>
      <top/>
      <bottom/>
      <diagonal/>
    </border>
    <border>
      <left style="hair">
        <color theme="0"/>
      </left>
      <right/>
      <top/>
      <bottom style="hair">
        <color theme="0"/>
      </bottom>
      <diagonal/>
    </border>
    <border>
      <left/>
      <right/>
      <top/>
      <bottom style="hair">
        <color indexed="64"/>
      </bottom>
      <diagonal/>
    </border>
    <border>
      <left/>
      <right/>
      <top style="hair">
        <color indexed="64"/>
      </top>
      <bottom/>
      <diagonal/>
    </border>
    <border>
      <left/>
      <right/>
      <top style="hair">
        <color theme="0"/>
      </top>
      <bottom/>
      <diagonal/>
    </border>
    <border>
      <left style="hair">
        <color theme="0"/>
      </left>
      <right/>
      <top style="hair">
        <color theme="0"/>
      </top>
      <bottom/>
      <diagonal/>
    </border>
    <border>
      <left/>
      <right style="hair">
        <color theme="0"/>
      </right>
      <top/>
      <bottom/>
      <diagonal/>
    </border>
    <border>
      <left style="hair">
        <color theme="0"/>
      </left>
      <right style="hair">
        <color theme="0"/>
      </right>
      <top style="hair">
        <color theme="0"/>
      </top>
      <bottom/>
      <diagonal/>
    </border>
    <border>
      <left style="hair">
        <color theme="0"/>
      </left>
      <right style="hair">
        <color theme="0"/>
      </right>
      <top/>
      <bottom/>
      <diagonal/>
    </border>
    <border>
      <left/>
      <right/>
      <top style="hair">
        <color theme="0"/>
      </top>
      <bottom style="hair">
        <color indexed="64"/>
      </bottom>
      <diagonal/>
    </border>
    <border>
      <left/>
      <right style="thin">
        <color theme="0"/>
      </right>
      <top style="thin">
        <color theme="0"/>
      </top>
      <bottom/>
      <diagonal/>
    </border>
    <border>
      <left/>
      <right style="thin">
        <color theme="0"/>
      </right>
      <top/>
      <bottom style="thin">
        <color theme="0"/>
      </bottom>
      <diagonal/>
    </border>
  </borders>
  <cellStyleXfs count="12">
    <xf numFmtId="0" fontId="0" fillId="0" borderId="0"/>
    <xf numFmtId="164" fontId="2" fillId="0" borderId="0" applyFont="0" applyFill="0" applyBorder="0" applyAlignment="0" applyProtection="0"/>
    <xf numFmtId="0" fontId="2" fillId="0" borderId="0"/>
    <xf numFmtId="0" fontId="23" fillId="0" borderId="0"/>
    <xf numFmtId="0" fontId="1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168" fontId="2" fillId="0" borderId="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0" fontId="31" fillId="0" borderId="0" applyNumberFormat="0" applyFill="0" applyBorder="0" applyAlignment="0" applyProtection="0"/>
  </cellStyleXfs>
  <cellXfs count="171">
    <xf numFmtId="0" fontId="0" fillId="0" borderId="0" xfId="0"/>
    <xf numFmtId="0" fontId="3" fillId="0" borderId="0" xfId="2" applyFont="1"/>
    <xf numFmtId="0" fontId="2" fillId="0" borderId="0" xfId="2"/>
    <xf numFmtId="0" fontId="5" fillId="0" borderId="0" xfId="2" applyFont="1"/>
    <xf numFmtId="0" fontId="6" fillId="0" borderId="1" xfId="2" applyFont="1" applyBorder="1"/>
    <xf numFmtId="0" fontId="6" fillId="0" borderId="1" xfId="2" applyFont="1" applyBorder="1" applyAlignment="1">
      <alignment horizontal="centerContinuous"/>
    </xf>
    <xf numFmtId="0" fontId="7" fillId="0" borderId="1" xfId="2" applyFont="1" applyBorder="1"/>
    <xf numFmtId="0" fontId="8" fillId="0" borderId="1" xfId="2" applyFont="1" applyBorder="1" applyAlignment="1">
      <alignment horizontal="right"/>
    </xf>
    <xf numFmtId="0" fontId="10" fillId="2" borderId="0" xfId="2" applyFont="1" applyFill="1" applyAlignment="1">
      <alignment horizontal="center"/>
    </xf>
    <xf numFmtId="0" fontId="11" fillId="2" borderId="2" xfId="0" applyFont="1" applyFill="1" applyBorder="1" applyAlignment="1">
      <alignment horizontal="center"/>
    </xf>
    <xf numFmtId="0" fontId="11" fillId="2" borderId="3" xfId="0" applyFont="1" applyFill="1" applyBorder="1" applyAlignment="1">
      <alignment horizontal="center"/>
    </xf>
    <xf numFmtId="0" fontId="13" fillId="2" borderId="0" xfId="2" applyFont="1" applyFill="1" applyAlignment="1">
      <alignment horizontal="center" vertical="top"/>
    </xf>
    <xf numFmtId="0" fontId="14" fillId="2" borderId="4" xfId="0" applyFont="1" applyFill="1" applyBorder="1" applyAlignment="1">
      <alignment horizontal="center" vertical="top"/>
    </xf>
    <xf numFmtId="0" fontId="14" fillId="2" borderId="5" xfId="0" applyFont="1" applyFill="1" applyBorder="1" applyAlignment="1">
      <alignment horizontal="center" vertical="top"/>
    </xf>
    <xf numFmtId="0" fontId="15" fillId="3" borderId="6" xfId="2" applyFont="1" applyFill="1" applyBorder="1" applyAlignment="1">
      <alignment horizontal="left" vertical="center"/>
    </xf>
    <xf numFmtId="165" fontId="15" fillId="3" borderId="6" xfId="1" applyNumberFormat="1" applyFont="1" applyFill="1" applyBorder="1" applyAlignment="1">
      <alignment horizontal="right" vertical="center" indent="1"/>
    </xf>
    <xf numFmtId="166" fontId="0" fillId="0" borderId="0" xfId="1" applyNumberFormat="1" applyFont="1" applyBorder="1" applyAlignment="1">
      <alignment horizontal="center"/>
    </xf>
    <xf numFmtId="0" fontId="17" fillId="0" borderId="7" xfId="2" applyFont="1" applyBorder="1" applyAlignment="1">
      <alignment horizontal="left" vertical="center" indent="1"/>
    </xf>
    <xf numFmtId="165" fontId="17" fillId="0" borderId="7" xfId="1" applyNumberFormat="1" applyFont="1" applyBorder="1" applyAlignment="1">
      <alignment horizontal="right" vertical="center" indent="1"/>
    </xf>
    <xf numFmtId="0" fontId="17" fillId="0" borderId="7" xfId="2" applyFont="1" applyBorder="1" applyAlignment="1">
      <alignment horizontal="left" vertical="center" indent="2"/>
    </xf>
    <xf numFmtId="0" fontId="17" fillId="0" borderId="0" xfId="2" applyFont="1" applyAlignment="1">
      <alignment horizontal="left" vertical="center" indent="2"/>
    </xf>
    <xf numFmtId="165" fontId="17" fillId="0" borderId="0" xfId="1" applyNumberFormat="1" applyFont="1" applyBorder="1" applyAlignment="1">
      <alignment horizontal="right" vertical="center" indent="1"/>
    </xf>
    <xf numFmtId="0" fontId="16" fillId="0" borderId="7" xfId="2" applyFont="1" applyBorder="1" applyAlignment="1">
      <alignment horizontal="left" vertical="center" indent="1"/>
    </xf>
    <xf numFmtId="165" fontId="18" fillId="0" borderId="7" xfId="1" applyNumberFormat="1" applyFont="1" applyBorder="1" applyAlignment="1">
      <alignment horizontal="right" vertical="center" indent="1"/>
    </xf>
    <xf numFmtId="0" fontId="15" fillId="3" borderId="0" xfId="2" applyFont="1" applyFill="1" applyAlignment="1">
      <alignment horizontal="left" vertical="center"/>
    </xf>
    <xf numFmtId="165" fontId="15" fillId="3" borderId="0" xfId="1" applyNumberFormat="1" applyFont="1" applyFill="1" applyBorder="1" applyAlignment="1">
      <alignment horizontal="right" vertical="center" indent="1"/>
    </xf>
    <xf numFmtId="0" fontId="17" fillId="3" borderId="7" xfId="2" applyFont="1" applyFill="1" applyBorder="1" applyAlignment="1">
      <alignment horizontal="left" vertical="center" indent="1"/>
    </xf>
    <xf numFmtId="165" fontId="15" fillId="3" borderId="7" xfId="1" applyNumberFormat="1" applyFont="1" applyFill="1" applyBorder="1" applyAlignment="1">
      <alignment horizontal="right" vertical="center" indent="1"/>
    </xf>
    <xf numFmtId="165" fontId="18" fillId="0" borderId="0" xfId="1" applyNumberFormat="1" applyFont="1" applyBorder="1" applyAlignment="1">
      <alignment horizontal="right" vertical="center" indent="1"/>
    </xf>
    <xf numFmtId="0" fontId="18" fillId="0" borderId="0" xfId="2" applyFont="1" applyAlignment="1">
      <alignment horizontal="left" vertical="center" indent="2"/>
    </xf>
    <xf numFmtId="0" fontId="17" fillId="3" borderId="0" xfId="2" applyFont="1" applyFill="1" applyAlignment="1">
      <alignment horizontal="left" vertical="center" indent="1"/>
    </xf>
    <xf numFmtId="0" fontId="16" fillId="0" borderId="0" xfId="2" applyFont="1" applyAlignment="1">
      <alignment horizontal="left" vertical="center" indent="2"/>
    </xf>
    <xf numFmtId="0" fontId="16" fillId="0" borderId="7" xfId="2" applyFont="1" applyBorder="1" applyAlignment="1">
      <alignment horizontal="left" vertical="center" indent="2"/>
    </xf>
    <xf numFmtId="165" fontId="21" fillId="3" borderId="7" xfId="1" applyNumberFormat="1" applyFont="1" applyFill="1" applyBorder="1" applyAlignment="1">
      <alignment horizontal="right" vertical="center" indent="1"/>
    </xf>
    <xf numFmtId="0" fontId="15" fillId="3" borderId="7" xfId="2" applyFont="1" applyFill="1" applyBorder="1" applyAlignment="1">
      <alignment horizontal="left" vertical="center"/>
    </xf>
    <xf numFmtId="0" fontId="17" fillId="0" borderId="0" xfId="2" applyFont="1" applyAlignment="1">
      <alignment horizontal="left" vertical="center" indent="1"/>
    </xf>
    <xf numFmtId="0" fontId="15" fillId="3" borderId="8" xfId="2" applyFont="1" applyFill="1" applyBorder="1" applyAlignment="1">
      <alignment horizontal="left" vertical="center"/>
    </xf>
    <xf numFmtId="165" fontId="15" fillId="3" borderId="8" xfId="1" applyNumberFormat="1" applyFont="1" applyFill="1" applyBorder="1" applyAlignment="1">
      <alignment horizontal="right" vertical="center" indent="1"/>
    </xf>
    <xf numFmtId="0" fontId="19" fillId="0" borderId="0" xfId="2" applyFont="1"/>
    <xf numFmtId="167" fontId="2" fillId="0" borderId="0" xfId="2" applyNumberFormat="1"/>
    <xf numFmtId="166" fontId="2" fillId="0" borderId="0" xfId="1" applyNumberFormat="1"/>
    <xf numFmtId="3" fontId="2" fillId="0" borderId="0" xfId="2" applyNumberFormat="1"/>
    <xf numFmtId="0" fontId="6" fillId="0" borderId="10" xfId="2" applyFont="1" applyBorder="1" applyAlignment="1">
      <alignment horizontal="centerContinuous"/>
    </xf>
    <xf numFmtId="0" fontId="6" fillId="0" borderId="10" xfId="2" applyFont="1" applyBorder="1"/>
    <xf numFmtId="0" fontId="24" fillId="0" borderId="0" xfId="2" applyFont="1"/>
    <xf numFmtId="0" fontId="8" fillId="0" borderId="10" xfId="2" applyFont="1" applyBorder="1"/>
    <xf numFmtId="0" fontId="13" fillId="2" borderId="11" xfId="2" applyFont="1" applyFill="1" applyBorder="1" applyAlignment="1">
      <alignment horizontal="center"/>
    </xf>
    <xf numFmtId="0" fontId="10" fillId="2" borderId="12" xfId="2" quotePrefix="1" applyFont="1" applyFill="1" applyBorder="1" applyAlignment="1">
      <alignment horizontal="center" vertical="top"/>
    </xf>
    <xf numFmtId="166" fontId="15" fillId="3" borderId="0" xfId="1" applyNumberFormat="1" applyFont="1" applyFill="1" applyBorder="1" applyAlignment="1">
      <alignment horizontal="center" vertical="center"/>
    </xf>
    <xf numFmtId="166" fontId="15" fillId="3" borderId="13" xfId="1" applyNumberFormat="1" applyFont="1" applyFill="1" applyBorder="1" applyAlignment="1">
      <alignment horizontal="center" vertical="center"/>
    </xf>
    <xf numFmtId="166" fontId="17" fillId="0" borderId="14" xfId="1" applyNumberFormat="1" applyFont="1" applyBorder="1" applyAlignment="1">
      <alignment horizontal="center" vertical="center"/>
    </xf>
    <xf numFmtId="166" fontId="17" fillId="0" borderId="13" xfId="1" applyNumberFormat="1" applyFont="1" applyBorder="1" applyAlignment="1">
      <alignment horizontal="center" vertical="center"/>
    </xf>
    <xf numFmtId="166" fontId="15" fillId="3" borderId="14" xfId="1" applyNumberFormat="1" applyFont="1" applyFill="1" applyBorder="1" applyAlignment="1">
      <alignment horizontal="center" vertical="center"/>
    </xf>
    <xf numFmtId="166" fontId="17" fillId="0" borderId="0" xfId="1" applyNumberFormat="1" applyFont="1" applyBorder="1" applyAlignment="1">
      <alignment horizontal="center" vertical="center"/>
    </xf>
    <xf numFmtId="0" fontId="19" fillId="0" borderId="0" xfId="2" applyFont="1" applyAlignment="1">
      <alignment horizontal="left"/>
    </xf>
    <xf numFmtId="169" fontId="26" fillId="0" borderId="0" xfId="1" applyNumberFormat="1" applyFont="1" applyBorder="1" applyAlignment="1">
      <alignment horizontal="center"/>
    </xf>
    <xf numFmtId="169" fontId="2" fillId="0" borderId="0" xfId="2" applyNumberFormat="1"/>
    <xf numFmtId="169" fontId="0" fillId="0" borderId="0" xfId="1" applyNumberFormat="1" applyFont="1"/>
    <xf numFmtId="169" fontId="6" fillId="0" borderId="0" xfId="1" applyNumberFormat="1" applyFont="1" applyBorder="1" applyAlignment="1">
      <alignment horizontal="center"/>
    </xf>
    <xf numFmtId="0" fontId="10" fillId="2" borderId="15" xfId="2" applyFont="1" applyFill="1" applyBorder="1" applyAlignment="1">
      <alignment horizontal="center"/>
    </xf>
    <xf numFmtId="0" fontId="10" fillId="2" borderId="17" xfId="2" applyFont="1" applyFill="1" applyBorder="1" applyAlignment="1">
      <alignment horizontal="center"/>
    </xf>
    <xf numFmtId="0" fontId="13" fillId="2" borderId="17" xfId="2" applyFont="1" applyFill="1" applyBorder="1" applyAlignment="1">
      <alignment horizontal="center" vertical="top"/>
    </xf>
    <xf numFmtId="0" fontId="13" fillId="2" borderId="10" xfId="2" applyFont="1" applyFill="1" applyBorder="1" applyAlignment="1">
      <alignment horizontal="center"/>
    </xf>
    <xf numFmtId="3" fontId="30" fillId="0" borderId="0" xfId="0" applyNumberFormat="1" applyFont="1"/>
    <xf numFmtId="3" fontId="0" fillId="0" borderId="0" xfId="0" applyNumberFormat="1"/>
    <xf numFmtId="169" fontId="15" fillId="3" borderId="0" xfId="1" applyNumberFormat="1" applyFont="1" applyFill="1" applyBorder="1" applyAlignment="1">
      <alignment horizontal="center" vertical="center"/>
    </xf>
    <xf numFmtId="170" fontId="15" fillId="3" borderId="0" xfId="1" applyNumberFormat="1" applyFont="1" applyFill="1" applyAlignment="1">
      <alignment horizontal="right" vertical="center" indent="2"/>
    </xf>
    <xf numFmtId="169" fontId="15" fillId="3" borderId="13" xfId="1" applyNumberFormat="1" applyFont="1" applyFill="1" applyBorder="1" applyAlignment="1">
      <alignment horizontal="center" vertical="center"/>
    </xf>
    <xf numFmtId="170" fontId="15" fillId="3" borderId="13" xfId="1" applyNumberFormat="1" applyFont="1" applyFill="1" applyBorder="1" applyAlignment="1">
      <alignment horizontal="right" vertical="center" indent="2"/>
    </xf>
    <xf numFmtId="169" fontId="17" fillId="0" borderId="14" xfId="1" applyNumberFormat="1" applyFont="1" applyBorder="1" applyAlignment="1">
      <alignment horizontal="center" vertical="center"/>
    </xf>
    <xf numFmtId="170" fontId="17" fillId="0" borderId="14" xfId="1" applyNumberFormat="1" applyFont="1" applyBorder="1" applyAlignment="1">
      <alignment horizontal="right" vertical="center" indent="2"/>
    </xf>
    <xf numFmtId="169" fontId="17" fillId="0" borderId="13" xfId="1" applyNumberFormat="1" applyFont="1" applyBorder="1" applyAlignment="1">
      <alignment horizontal="center" vertical="center"/>
    </xf>
    <xf numFmtId="170" fontId="17" fillId="0" borderId="13" xfId="1" applyNumberFormat="1" applyFont="1" applyBorder="1" applyAlignment="1">
      <alignment horizontal="right" vertical="center" indent="2"/>
    </xf>
    <xf numFmtId="171" fontId="17" fillId="0" borderId="13" xfId="1" applyNumberFormat="1" applyFont="1" applyBorder="1" applyAlignment="1">
      <alignment horizontal="right" vertical="center" indent="2"/>
    </xf>
    <xf numFmtId="169" fontId="15" fillId="3" borderId="14" xfId="1" applyNumberFormat="1" applyFont="1" applyFill="1" applyBorder="1" applyAlignment="1">
      <alignment horizontal="center" vertical="center"/>
    </xf>
    <xf numFmtId="170" fontId="15" fillId="3" borderId="14" xfId="1" applyNumberFormat="1" applyFont="1" applyFill="1" applyBorder="1" applyAlignment="1">
      <alignment horizontal="right" vertical="center" indent="2"/>
    </xf>
    <xf numFmtId="169" fontId="17" fillId="0" borderId="0" xfId="1" applyNumberFormat="1" applyFont="1" applyBorder="1" applyAlignment="1">
      <alignment horizontal="center" vertical="center"/>
    </xf>
    <xf numFmtId="170" fontId="17" fillId="0" borderId="0" xfId="1" applyNumberFormat="1" applyFont="1" applyAlignment="1">
      <alignment horizontal="right" vertical="center" indent="2"/>
    </xf>
    <xf numFmtId="0" fontId="12" fillId="2" borderId="2" xfId="0" applyFont="1" applyFill="1" applyBorder="1" applyAlignment="1">
      <alignment horizontal="center"/>
    </xf>
    <xf numFmtId="0" fontId="12" fillId="2" borderId="3" xfId="0" applyFont="1" applyFill="1" applyBorder="1" applyAlignment="1">
      <alignment horizontal="center"/>
    </xf>
    <xf numFmtId="0" fontId="28" fillId="2" borderId="4" xfId="0" applyFont="1" applyFill="1" applyBorder="1" applyAlignment="1">
      <alignment horizontal="center" vertical="top"/>
    </xf>
    <xf numFmtId="0" fontId="28" fillId="2" borderId="5" xfId="0" applyFont="1" applyFill="1" applyBorder="1" applyAlignment="1">
      <alignment horizontal="center" vertical="top"/>
    </xf>
    <xf numFmtId="0" fontId="29" fillId="5" borderId="0" xfId="0" applyFont="1" applyFill="1"/>
    <xf numFmtId="0" fontId="32" fillId="5" borderId="0" xfId="2" applyFont="1" applyFill="1"/>
    <xf numFmtId="0" fontId="33" fillId="5" borderId="0" xfId="2" quotePrefix="1" applyFont="1" applyFill="1"/>
    <xf numFmtId="0" fontId="35" fillId="5" borderId="0" xfId="0" applyFont="1" applyFill="1"/>
    <xf numFmtId="0" fontId="36" fillId="5" borderId="0" xfId="0" applyFont="1" applyFill="1"/>
    <xf numFmtId="18" fontId="37" fillId="5" borderId="0" xfId="11" applyNumberFormat="1" applyFont="1" applyFill="1"/>
    <xf numFmtId="0" fontId="38" fillId="5" borderId="0" xfId="11" applyFont="1" applyFill="1" applyAlignment="1">
      <alignment horizontal="left"/>
    </xf>
    <xf numFmtId="0" fontId="39" fillId="5" borderId="0" xfId="0" applyFont="1" applyFill="1"/>
    <xf numFmtId="0" fontId="37" fillId="5" borderId="0" xfId="11" applyFont="1" applyFill="1"/>
    <xf numFmtId="0" fontId="38" fillId="5" borderId="0" xfId="11" applyFont="1" applyFill="1"/>
    <xf numFmtId="0" fontId="37" fillId="5" borderId="0" xfId="11" applyFont="1" applyFill="1" applyAlignment="1"/>
    <xf numFmtId="0" fontId="38" fillId="5" borderId="0" xfId="11" applyFont="1" applyFill="1" applyAlignment="1"/>
    <xf numFmtId="0" fontId="15" fillId="3" borderId="8" xfId="2" applyFont="1" applyFill="1" applyBorder="1" applyAlignment="1">
      <alignment vertical="center"/>
    </xf>
    <xf numFmtId="166" fontId="17" fillId="3" borderId="8" xfId="1" applyNumberFormat="1" applyFont="1" applyFill="1" applyBorder="1" applyAlignment="1">
      <alignment horizontal="center"/>
    </xf>
    <xf numFmtId="166" fontId="17" fillId="0" borderId="0" xfId="1" applyNumberFormat="1" applyFont="1" applyBorder="1" applyAlignment="1">
      <alignment horizontal="center"/>
    </xf>
    <xf numFmtId="0" fontId="26" fillId="0" borderId="0" xfId="2" applyFont="1"/>
    <xf numFmtId="0" fontId="11" fillId="2" borderId="21" xfId="0" applyFont="1" applyFill="1" applyBorder="1" applyAlignment="1">
      <alignment horizontal="center"/>
    </xf>
    <xf numFmtId="0" fontId="14" fillId="2" borderId="22" xfId="0" applyFont="1" applyFill="1" applyBorder="1" applyAlignment="1">
      <alignment horizontal="center" vertical="top"/>
    </xf>
    <xf numFmtId="0" fontId="24" fillId="0" borderId="0" xfId="2" quotePrefix="1" applyFont="1" applyAlignment="1">
      <alignment horizontal="left"/>
    </xf>
    <xf numFmtId="0" fontId="19" fillId="0" borderId="0" xfId="2" applyFont="1" applyAlignment="1">
      <alignment vertical="center"/>
    </xf>
    <xf numFmtId="0" fontId="6" fillId="0" borderId="0" xfId="2" applyFont="1"/>
    <xf numFmtId="0" fontId="6" fillId="0" borderId="0" xfId="2" applyFont="1" applyAlignment="1">
      <alignment horizontal="centerContinuous"/>
    </xf>
    <xf numFmtId="0" fontId="7" fillId="0" borderId="0" xfId="2" applyFont="1"/>
    <xf numFmtId="0" fontId="8" fillId="0" borderId="0" xfId="2" applyFont="1" applyAlignment="1">
      <alignment horizontal="right"/>
    </xf>
    <xf numFmtId="0" fontId="40" fillId="6" borderId="0" xfId="2" applyFont="1" applyFill="1" applyAlignment="1">
      <alignment vertical="center"/>
    </xf>
    <xf numFmtId="0" fontId="40" fillId="6" borderId="17" xfId="2" applyFont="1" applyFill="1" applyBorder="1" applyAlignment="1">
      <alignment vertical="center"/>
    </xf>
    <xf numFmtId="166" fontId="23" fillId="0" borderId="0" xfId="1" applyNumberFormat="1" applyFont="1" applyBorder="1" applyAlignment="1">
      <alignment horizontal="center"/>
    </xf>
    <xf numFmtId="18" fontId="38" fillId="5" borderId="0" xfId="11" applyNumberFormat="1" applyFont="1" applyFill="1"/>
    <xf numFmtId="0" fontId="4" fillId="0" borderId="0" xfId="2" quotePrefix="1" applyFont="1" applyAlignment="1">
      <alignment horizontal="left" vertical="top"/>
    </xf>
    <xf numFmtId="0" fontId="40" fillId="7" borderId="0" xfId="11" applyFont="1" applyFill="1" applyAlignment="1">
      <alignment wrapText="1"/>
    </xf>
    <xf numFmtId="0" fontId="4" fillId="0" borderId="0" xfId="2" applyFont="1" applyAlignment="1">
      <alignment vertical="top"/>
    </xf>
    <xf numFmtId="169" fontId="17" fillId="0" borderId="20" xfId="1" applyNumberFormat="1" applyFont="1" applyBorder="1" applyAlignment="1">
      <alignment horizontal="center" vertical="center"/>
    </xf>
    <xf numFmtId="169" fontId="17" fillId="0" borderId="7" xfId="1" applyNumberFormat="1" applyFont="1" applyBorder="1" applyAlignment="1">
      <alignment horizontal="center" vertical="center"/>
    </xf>
    <xf numFmtId="169" fontId="15" fillId="3" borderId="8" xfId="1" applyNumberFormat="1" applyFont="1" applyFill="1" applyBorder="1" applyAlignment="1">
      <alignment horizontal="center" vertical="center"/>
    </xf>
    <xf numFmtId="0" fontId="2" fillId="0" borderId="0" xfId="2" applyAlignment="1">
      <alignment horizontal="center"/>
    </xf>
    <xf numFmtId="0" fontId="15" fillId="0" borderId="14" xfId="2" applyFont="1" applyBorder="1" applyAlignment="1">
      <alignment horizontal="left" vertical="center" wrapText="1"/>
    </xf>
    <xf numFmtId="172" fontId="6" fillId="4" borderId="14" xfId="1" applyNumberFormat="1" applyFont="1" applyFill="1" applyBorder="1" applyAlignment="1">
      <alignment horizontal="right" vertical="center" indent="1"/>
    </xf>
    <xf numFmtId="173" fontId="6" fillId="0" borderId="14" xfId="1" applyNumberFormat="1" applyFont="1" applyBorder="1" applyAlignment="1">
      <alignment horizontal="center" vertical="center"/>
    </xf>
    <xf numFmtId="0" fontId="15" fillId="0" borderId="15" xfId="2" applyFont="1" applyBorder="1" applyAlignment="1">
      <alignment horizontal="left" vertical="center" wrapText="1"/>
    </xf>
    <xf numFmtId="172" fontId="6" fillId="4" borderId="15" xfId="1" applyNumberFormat="1" applyFont="1" applyFill="1" applyBorder="1" applyAlignment="1">
      <alignment horizontal="right" vertical="center" indent="1"/>
    </xf>
    <xf numFmtId="173" fontId="6" fillId="0" borderId="15" xfId="1" applyNumberFormat="1" applyFont="1" applyBorder="1" applyAlignment="1">
      <alignment horizontal="center" vertical="center"/>
    </xf>
    <xf numFmtId="0" fontId="2" fillId="0" borderId="0" xfId="2" applyAlignment="1">
      <alignment vertical="center"/>
    </xf>
    <xf numFmtId="166" fontId="0" fillId="0" borderId="0" xfId="1" applyNumberFormat="1" applyFont="1" applyBorder="1" applyAlignment="1">
      <alignment horizontal="center" vertical="center"/>
    </xf>
    <xf numFmtId="0" fontId="2" fillId="0" borderId="0" xfId="2" applyAlignment="1">
      <alignment horizontal="center" vertical="center"/>
    </xf>
    <xf numFmtId="0" fontId="34" fillId="5" borderId="0" xfId="0" applyFont="1" applyFill="1" applyAlignment="1">
      <alignment horizontal="left" vertical="center" wrapText="1"/>
    </xf>
    <xf numFmtId="0" fontId="33" fillId="5" borderId="0" xfId="0" applyFont="1" applyFill="1" applyAlignment="1">
      <alignment horizontal="left" vertical="center" wrapText="1"/>
    </xf>
    <xf numFmtId="0" fontId="12" fillId="2" borderId="3" xfId="0" quotePrefix="1" applyFont="1" applyFill="1" applyBorder="1" applyAlignment="1">
      <alignment horizontal="center" vertical="center"/>
    </xf>
    <xf numFmtId="0" fontId="12" fillId="2" borderId="5" xfId="0" quotePrefix="1" applyFont="1" applyFill="1" applyBorder="1" applyAlignment="1">
      <alignment horizontal="center" vertical="center"/>
    </xf>
    <xf numFmtId="0" fontId="13" fillId="2" borderId="0" xfId="2" applyFont="1" applyFill="1" applyAlignment="1">
      <alignment horizontal="center" vertical="center"/>
    </xf>
    <xf numFmtId="0" fontId="13" fillId="2" borderId="17" xfId="2" applyFont="1" applyFill="1" applyBorder="1" applyAlignment="1">
      <alignment horizontal="center" vertical="center"/>
    </xf>
    <xf numFmtId="0" fontId="40" fillId="6" borderId="0" xfId="2" applyFont="1" applyFill="1" applyAlignment="1">
      <alignment horizontal="left" vertical="center"/>
    </xf>
    <xf numFmtId="0" fontId="40" fillId="6" borderId="17" xfId="2" applyFont="1" applyFill="1" applyBorder="1" applyAlignment="1">
      <alignment horizontal="left" vertical="center"/>
    </xf>
    <xf numFmtId="0" fontId="10" fillId="2" borderId="0" xfId="2" applyFont="1" applyFill="1" applyAlignment="1">
      <alignment horizontal="center" vertical="center"/>
    </xf>
    <xf numFmtId="0" fontId="10" fillId="2" borderId="17" xfId="2" applyFont="1" applyFill="1" applyBorder="1" applyAlignment="1">
      <alignment horizontal="center" vertical="center"/>
    </xf>
    <xf numFmtId="0" fontId="17" fillId="0" borderId="20" xfId="2" applyFont="1" applyBorder="1" applyAlignment="1">
      <alignment horizontal="left" vertical="center"/>
    </xf>
    <xf numFmtId="0" fontId="17" fillId="0" borderId="7" xfId="2" applyFont="1" applyBorder="1" applyAlignment="1">
      <alignment horizontal="left" vertical="center"/>
    </xf>
    <xf numFmtId="0" fontId="19" fillId="0" borderId="9" xfId="2" applyFont="1" applyBorder="1" applyAlignment="1">
      <alignment horizontal="left"/>
    </xf>
    <xf numFmtId="0" fontId="12" fillId="2" borderId="2" xfId="0" quotePrefix="1" applyFont="1" applyFill="1" applyBorder="1" applyAlignment="1">
      <alignment horizontal="center" vertical="center"/>
    </xf>
    <xf numFmtId="0" fontId="25" fillId="2" borderId="4" xfId="0" applyFont="1" applyFill="1" applyBorder="1" applyAlignment="1">
      <alignment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25" fillId="2" borderId="5" xfId="0" applyFont="1" applyFill="1" applyBorder="1" applyAlignment="1">
      <alignment vertical="center"/>
    </xf>
    <xf numFmtId="0" fontId="15" fillId="3" borderId="0" xfId="2" applyFont="1" applyFill="1" applyAlignment="1">
      <alignment horizontal="left" vertical="center"/>
    </xf>
    <xf numFmtId="0" fontId="15" fillId="3" borderId="13" xfId="2" applyFont="1" applyFill="1" applyBorder="1" applyAlignment="1">
      <alignment horizontal="left" vertical="center"/>
    </xf>
    <xf numFmtId="0" fontId="17" fillId="0" borderId="14" xfId="2" applyFont="1" applyBorder="1" applyAlignment="1">
      <alignment horizontal="left" vertical="center" indent="1"/>
    </xf>
    <xf numFmtId="0" fontId="17" fillId="0" borderId="13" xfId="2" applyFont="1" applyBorder="1" applyAlignment="1">
      <alignment horizontal="left" vertical="center" indent="1"/>
    </xf>
    <xf numFmtId="0" fontId="15" fillId="3" borderId="14" xfId="2" applyFont="1" applyFill="1" applyBorder="1" applyAlignment="1">
      <alignment horizontal="left" vertical="center"/>
    </xf>
    <xf numFmtId="0" fontId="17" fillId="0" borderId="14" xfId="2" quotePrefix="1" applyFont="1" applyBorder="1" applyAlignment="1">
      <alignment horizontal="left" vertical="center" indent="1"/>
    </xf>
    <xf numFmtId="0" fontId="17" fillId="0" borderId="13" xfId="2" quotePrefix="1" applyFont="1" applyBorder="1" applyAlignment="1">
      <alignment horizontal="left" vertical="center" indent="1"/>
    </xf>
    <xf numFmtId="0" fontId="17" fillId="0" borderId="0" xfId="2" applyFont="1" applyAlignment="1">
      <alignment horizontal="left" vertical="center" indent="1"/>
    </xf>
    <xf numFmtId="0" fontId="17" fillId="0" borderId="8" xfId="2" applyFont="1" applyBorder="1" applyAlignment="1">
      <alignment horizontal="left" vertical="center" indent="1"/>
    </xf>
    <xf numFmtId="0" fontId="15" fillId="3" borderId="0" xfId="2" applyFont="1" applyFill="1" applyAlignment="1">
      <alignment horizontal="left" vertical="center" wrapText="1"/>
    </xf>
    <xf numFmtId="0" fontId="15" fillId="3" borderId="8" xfId="2" applyFont="1" applyFill="1" applyBorder="1" applyAlignment="1">
      <alignment horizontal="left" vertical="center" wrapText="1"/>
    </xf>
    <xf numFmtId="172" fontId="8" fillId="3" borderId="0" xfId="1" applyNumberFormat="1" applyFont="1" applyFill="1" applyBorder="1" applyAlignment="1">
      <alignment horizontal="right" vertical="center" indent="1"/>
    </xf>
    <xf numFmtId="172" fontId="8" fillId="3" borderId="8" xfId="1" applyNumberFormat="1" applyFont="1" applyFill="1" applyBorder="1" applyAlignment="1">
      <alignment horizontal="right" vertical="center" indent="1"/>
    </xf>
    <xf numFmtId="173" fontId="8" fillId="3" borderId="0" xfId="1" applyNumberFormat="1" applyFont="1" applyFill="1" applyAlignment="1">
      <alignment horizontal="center" vertical="center"/>
    </xf>
    <xf numFmtId="173" fontId="8" fillId="3" borderId="8" xfId="1" applyNumberFormat="1" applyFont="1" applyFill="1" applyBorder="1" applyAlignment="1">
      <alignment horizontal="center" vertical="center"/>
    </xf>
    <xf numFmtId="0" fontId="2" fillId="0" borderId="0" xfId="2" applyAlignment="1">
      <alignment horizontal="center"/>
    </xf>
    <xf numFmtId="0" fontId="19" fillId="0" borderId="10" xfId="2" applyFont="1" applyBorder="1" applyAlignment="1">
      <alignment horizontal="right"/>
    </xf>
    <xf numFmtId="0" fontId="2" fillId="0" borderId="10" xfId="2" applyBorder="1" applyAlignment="1">
      <alignment horizontal="right"/>
    </xf>
    <xf numFmtId="0" fontId="12" fillId="2" borderId="16" xfId="2" applyFont="1" applyFill="1" applyBorder="1" applyAlignment="1">
      <alignment horizontal="center"/>
    </xf>
    <xf numFmtId="0" fontId="12" fillId="2" borderId="15" xfId="2" applyFont="1" applyFill="1" applyBorder="1" applyAlignment="1">
      <alignment horizontal="center"/>
    </xf>
    <xf numFmtId="0" fontId="28" fillId="2" borderId="12" xfId="2" applyFont="1" applyFill="1" applyBorder="1" applyAlignment="1">
      <alignment horizontal="center" vertical="top"/>
    </xf>
    <xf numFmtId="0" fontId="28" fillId="2" borderId="10" xfId="2" applyFont="1" applyFill="1" applyBorder="1" applyAlignment="1">
      <alignment horizontal="center" vertical="top"/>
    </xf>
    <xf numFmtId="0" fontId="10" fillId="2" borderId="16" xfId="2" applyFont="1" applyFill="1" applyBorder="1" applyAlignment="1">
      <alignment horizontal="center" vertical="center"/>
    </xf>
    <xf numFmtId="0" fontId="29" fillId="2" borderId="11" xfId="2" applyFont="1" applyFill="1" applyBorder="1" applyAlignment="1">
      <alignment vertical="center"/>
    </xf>
    <xf numFmtId="0" fontId="10" fillId="2" borderId="18" xfId="2" applyFont="1" applyFill="1" applyBorder="1" applyAlignment="1">
      <alignment horizontal="center" vertical="center"/>
    </xf>
    <xf numFmtId="0" fontId="29" fillId="2" borderId="19" xfId="2" applyFont="1" applyFill="1" applyBorder="1" applyAlignment="1">
      <alignment vertical="center"/>
    </xf>
    <xf numFmtId="0" fontId="29" fillId="2" borderId="12" xfId="2" applyFont="1" applyFill="1" applyBorder="1" applyAlignment="1">
      <alignment vertical="center"/>
    </xf>
  </cellXfs>
  <cellStyles count="12">
    <cellStyle name="Hiperlink" xfId="11" builtinId="8"/>
    <cellStyle name="Normal" xfId="0" builtinId="0"/>
    <cellStyle name="Normal 2" xfId="2" xr:uid="{00000000-0005-0000-0000-000001000000}"/>
    <cellStyle name="Normal 2 2" xfId="3" xr:uid="{00000000-0005-0000-0000-000002000000}"/>
    <cellStyle name="Normal 3" xfId="4" xr:uid="{00000000-0005-0000-0000-000003000000}"/>
    <cellStyle name="Normal 4" xfId="5" xr:uid="{00000000-0005-0000-0000-000004000000}"/>
    <cellStyle name="Normal 5" xfId="6" xr:uid="{00000000-0005-0000-0000-000005000000}"/>
    <cellStyle name="Normal 6" xfId="7" xr:uid="{00000000-0005-0000-0000-000006000000}"/>
    <cellStyle name="Vírgula" xfId="1" builtinId="3"/>
    <cellStyle name="Vírgula 2" xfId="8" xr:uid="{00000000-0005-0000-0000-000008000000}"/>
    <cellStyle name="Vírgula 2 2" xfId="10" xr:uid="{00000000-0005-0000-0000-000009000000}"/>
    <cellStyle name="Vírgula 3"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419100</xdr:colOff>
      <xdr:row>1</xdr:row>
      <xdr:rowOff>47625</xdr:rowOff>
    </xdr:from>
    <xdr:to>
      <xdr:col>4</xdr:col>
      <xdr:colOff>565500</xdr:colOff>
      <xdr:row>5</xdr:row>
      <xdr:rowOff>184125</xdr:rowOff>
    </xdr:to>
    <xdr:pic>
      <xdr:nvPicPr>
        <xdr:cNvPr id="4" name="Imagem 3">
          <a:extLst>
            <a:ext uri="{FF2B5EF4-FFF2-40B4-BE49-F238E27FC236}">
              <a16:creationId xmlns:a16="http://schemas.microsoft.com/office/drawing/2014/main" id="{DAD186CB-8DBA-6F46-70C9-362915355383}"/>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209550"/>
          <a:ext cx="2584800" cy="1317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FE1CC-1D84-497D-B981-5A6A002712EF}">
  <dimension ref="G2:Q30"/>
  <sheetViews>
    <sheetView showGridLines="0" tabSelected="1" zoomScale="90" zoomScaleNormal="90" workbookViewId="0"/>
  </sheetViews>
  <sheetFormatPr defaultColWidth="9.1796875" defaultRowHeight="12.5" x14ac:dyDescent="0.25"/>
  <cols>
    <col min="1" max="6" width="9.1796875" style="82"/>
    <col min="7" max="18" width="10.7265625" style="82" customWidth="1"/>
    <col min="19" max="16384" width="9.1796875" style="82"/>
  </cols>
  <sheetData>
    <row r="2" spans="7:17" ht="30" x14ac:dyDescent="0.6">
      <c r="G2" s="85" t="s">
        <v>122</v>
      </c>
    </row>
    <row r="3" spans="7:17" ht="30" x14ac:dyDescent="0.6">
      <c r="G3" s="86" t="s">
        <v>123</v>
      </c>
    </row>
    <row r="5" spans="7:17" ht="19.5" customHeight="1" x14ac:dyDescent="0.25">
      <c r="G5" s="126" t="s">
        <v>124</v>
      </c>
      <c r="H5" s="126"/>
      <c r="I5" s="126"/>
      <c r="J5" s="126"/>
      <c r="K5" s="126"/>
      <c r="L5" s="126"/>
      <c r="M5" s="126"/>
      <c r="N5" s="126"/>
      <c r="O5" s="126"/>
      <c r="P5" s="126"/>
      <c r="Q5" s="126"/>
    </row>
    <row r="6" spans="7:17" ht="19.5" customHeight="1" x14ac:dyDescent="0.25">
      <c r="G6" s="126"/>
      <c r="H6" s="126"/>
      <c r="I6" s="126"/>
      <c r="J6" s="126"/>
      <c r="K6" s="126"/>
      <c r="L6" s="126"/>
      <c r="M6" s="126"/>
      <c r="N6" s="126"/>
      <c r="O6" s="126"/>
      <c r="P6" s="126"/>
      <c r="Q6" s="126"/>
    </row>
    <row r="7" spans="7:17" ht="21" customHeight="1" x14ac:dyDescent="0.25">
      <c r="G7" s="126"/>
      <c r="H7" s="126"/>
      <c r="I7" s="126"/>
      <c r="J7" s="126"/>
      <c r="K7" s="126"/>
      <c r="L7" s="126"/>
      <c r="M7" s="126"/>
      <c r="N7" s="126"/>
      <c r="O7" s="126"/>
      <c r="P7" s="126"/>
      <c r="Q7" s="126"/>
    </row>
    <row r="8" spans="7:17" ht="36.75" customHeight="1" x14ac:dyDescent="0.25">
      <c r="G8" s="127" t="s">
        <v>125</v>
      </c>
      <c r="H8" s="127"/>
      <c r="I8" s="127"/>
      <c r="J8" s="127"/>
      <c r="K8" s="127"/>
      <c r="L8" s="127"/>
      <c r="M8" s="127"/>
      <c r="N8" s="127"/>
      <c r="O8" s="127"/>
      <c r="P8" s="127"/>
      <c r="Q8" s="127"/>
    </row>
    <row r="9" spans="7:17" ht="27" customHeight="1" x14ac:dyDescent="0.25">
      <c r="G9" s="127"/>
      <c r="H9" s="127"/>
      <c r="I9" s="127"/>
      <c r="J9" s="127"/>
      <c r="K9" s="127"/>
      <c r="L9" s="127"/>
      <c r="M9" s="127"/>
      <c r="N9" s="127"/>
      <c r="O9" s="127"/>
      <c r="P9" s="127"/>
      <c r="Q9" s="127"/>
    </row>
    <row r="10" spans="7:17" ht="19.5" customHeight="1" x14ac:dyDescent="0.25">
      <c r="G10" s="127"/>
      <c r="H10" s="127"/>
      <c r="I10" s="127"/>
      <c r="J10" s="127"/>
      <c r="K10" s="127"/>
      <c r="L10" s="127"/>
      <c r="M10" s="127"/>
      <c r="N10" s="127"/>
      <c r="O10" s="127"/>
      <c r="P10" s="127"/>
      <c r="Q10" s="127"/>
    </row>
    <row r="11" spans="7:17" ht="16.5" x14ac:dyDescent="0.35">
      <c r="G11" s="87" t="s">
        <v>119</v>
      </c>
    </row>
    <row r="12" spans="7:17" ht="16.5" x14ac:dyDescent="0.35">
      <c r="G12" s="109" t="s">
        <v>120</v>
      </c>
    </row>
    <row r="13" spans="7:17" ht="16.5" x14ac:dyDescent="0.35">
      <c r="G13" s="89"/>
    </row>
    <row r="14" spans="7:17" ht="16.5" x14ac:dyDescent="0.35">
      <c r="G14" s="87" t="s">
        <v>94</v>
      </c>
    </row>
    <row r="15" spans="7:17" ht="16.5" x14ac:dyDescent="0.35">
      <c r="G15" s="88" t="s">
        <v>95</v>
      </c>
    </row>
    <row r="16" spans="7:17" ht="16.5" x14ac:dyDescent="0.35">
      <c r="G16" s="89"/>
    </row>
    <row r="17" spans="7:12" ht="16.5" x14ac:dyDescent="0.35">
      <c r="G17" s="90" t="s">
        <v>96</v>
      </c>
    </row>
    <row r="18" spans="7:12" ht="16.5" x14ac:dyDescent="0.35">
      <c r="G18" s="91" t="s">
        <v>97</v>
      </c>
    </row>
    <row r="19" spans="7:12" ht="16.5" x14ac:dyDescent="0.35">
      <c r="G19" s="89"/>
    </row>
    <row r="20" spans="7:12" ht="16.5" x14ac:dyDescent="0.35">
      <c r="G20" s="90" t="s">
        <v>98</v>
      </c>
    </row>
    <row r="21" spans="7:12" ht="16.5" x14ac:dyDescent="0.35">
      <c r="G21" s="91" t="s">
        <v>99</v>
      </c>
    </row>
    <row r="22" spans="7:12" ht="16.5" x14ac:dyDescent="0.35">
      <c r="G22" s="89"/>
    </row>
    <row r="23" spans="7:12" ht="20" x14ac:dyDescent="0.4">
      <c r="G23" s="92" t="s">
        <v>100</v>
      </c>
      <c r="H23" s="83"/>
      <c r="I23" s="83"/>
      <c r="J23" s="83"/>
      <c r="K23" s="83"/>
      <c r="L23" s="83"/>
    </row>
    <row r="24" spans="7:12" ht="20.5" x14ac:dyDescent="0.45">
      <c r="G24" s="93" t="s">
        <v>101</v>
      </c>
      <c r="H24" s="84"/>
      <c r="I24" s="84"/>
      <c r="J24" s="84"/>
      <c r="K24" s="84"/>
      <c r="L24" s="84"/>
    </row>
    <row r="25" spans="7:12" ht="16.5" x14ac:dyDescent="0.35">
      <c r="G25" s="89"/>
    </row>
    <row r="26" spans="7:12" ht="16.5" x14ac:dyDescent="0.35">
      <c r="G26" s="90" t="s">
        <v>102</v>
      </c>
    </row>
    <row r="27" spans="7:12" ht="16.5" x14ac:dyDescent="0.35">
      <c r="G27" s="91" t="s">
        <v>103</v>
      </c>
    </row>
    <row r="28" spans="7:12" ht="16.5" x14ac:dyDescent="0.35">
      <c r="G28" s="89"/>
    </row>
    <row r="29" spans="7:12" ht="16.5" x14ac:dyDescent="0.35">
      <c r="G29" s="90" t="s">
        <v>104</v>
      </c>
    </row>
    <row r="30" spans="7:12" ht="16.5" x14ac:dyDescent="0.35">
      <c r="G30" s="91" t="s">
        <v>105</v>
      </c>
    </row>
  </sheetData>
  <mergeCells count="2">
    <mergeCell ref="G5:Q7"/>
    <mergeCell ref="G8:Q10"/>
  </mergeCells>
  <hyperlinks>
    <hyperlink ref="G14" location="'7. Produção brasileira'!A1" display="7. Produção brasileira de produtos siderúrgicos para venda a terceiros" xr:uid="{D3E3AF7D-ECFD-427D-80FB-02C947EFF291}"/>
    <hyperlink ref="G15" location="'7. Produção brasileira'!A1" display="7. Brazilian production of steel products for sales to third parties" xr:uid="{85A44BAD-5AEC-425F-B296-8C2A25A72F58}"/>
    <hyperlink ref="G17" location="'8. Vendas Internas'!A1" display="8. Vendas internas de produtos siderúrgicos" xr:uid="{B6D8BA10-FDB4-4A21-968A-B2B3D12AAB44}"/>
    <hyperlink ref="G18" location="'8. Vendas Internas'!A1" display="8. Domestic sales of steel products" xr:uid="{663B4446-62AC-4C69-9996-50653E11F75F}"/>
    <hyperlink ref="G20" location="'9. Vendas Externas'!A1" display="9. Vendas externas de produtos siderúrgicos" xr:uid="{80EF793F-3CC4-4478-9E59-0507A60902A2}"/>
    <hyperlink ref="G21" location="'9. Vendas Externas'!A1" display="9. Exports sales of steel products" xr:uid="{B99A4E45-FF1F-4EDF-A77C-78BD10913228}"/>
    <hyperlink ref="G23" location="'14. Consumo Aparente'!A1" display="14. Consumo aparente de produtos siderúrgicos" xr:uid="{56F535D0-590C-4A71-8F44-EC1033EF10ED}"/>
    <hyperlink ref="G24" location="'14. Consumo Aparente'!A1" display="14. Apparent consumption of steel products" xr:uid="{5C040B5B-B300-4BAC-AA2A-A88CD57926CA}"/>
    <hyperlink ref="G26" location="'15. Indicadores Econômicos'!A1" display="15. Indicadores econômicos" xr:uid="{39263180-DD6D-4F41-8DB0-FA9B43653C74}"/>
    <hyperlink ref="G27" location="'15. Indicadores Econômicos'!A1" display="15. Economic indicators" xr:uid="{0C88D068-10B3-46F4-81CD-1961E97E7932}"/>
    <hyperlink ref="G29" location="'16. Estatística de Pessoal'!A1" display="16. Estatística de pessoal" xr:uid="{B9161077-8B12-4A8E-9EE7-D801A2D2F000}"/>
    <hyperlink ref="G30" location="'16. Estatística de Pessoal'!A1" display="16. Workforce statistics" xr:uid="{0ED9E134-2868-4E12-B7F2-E65CC34710A9}"/>
    <hyperlink ref="G12" location="'3. Produção Regional'!A1" display="3. Regional distribution of production" xr:uid="{082338F0-A777-45DA-9F24-B449FB8764AA}"/>
    <hyperlink ref="G11" location="'3. Produção Regional'!A1" display="3. Distribuição regional da produção" xr:uid="{3527FFB6-B00D-4C8C-8691-A11022145E8A}"/>
  </hyperlinks>
  <pageMargins left="0.511811024" right="0.511811024" top="0.78740157499999996" bottom="0.78740157499999996" header="0.31496062000000002" footer="0.31496062000000002"/>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4BD39-B047-4E73-A99F-5440828A22BA}">
  <dimension ref="A1:Q63"/>
  <sheetViews>
    <sheetView showGridLines="0" zoomScale="60" zoomScaleNormal="60" zoomScaleSheetLayoutView="80" workbookViewId="0">
      <selection activeCell="Q2" sqref="Q2"/>
    </sheetView>
  </sheetViews>
  <sheetFormatPr defaultColWidth="11.453125" defaultRowHeight="12.5" x14ac:dyDescent="0.25"/>
  <cols>
    <col min="1" max="1" width="38.7265625" style="2" customWidth="1"/>
    <col min="2" max="2" width="12.7265625" style="2" customWidth="1"/>
    <col min="3" max="14" width="13.453125" style="2" customWidth="1"/>
    <col min="15" max="15" width="13.81640625" style="2" customWidth="1"/>
    <col min="16" max="16" width="14.26953125" style="125" bestFit="1" customWidth="1"/>
    <col min="17" max="17" width="14.26953125" style="2" customWidth="1"/>
    <col min="18" max="256" width="11.453125" style="2"/>
    <col min="257" max="257" width="38.7265625" style="2" customWidth="1"/>
    <col min="258" max="262" width="12.7265625" style="2" customWidth="1"/>
    <col min="263" max="263" width="14.1796875" style="2" bestFit="1" customWidth="1"/>
    <col min="264" max="264" width="17.453125" style="2" customWidth="1"/>
    <col min="265" max="265" width="7.54296875" style="2" bestFit="1" customWidth="1"/>
    <col min="266" max="266" width="13.453125" style="2" bestFit="1" customWidth="1"/>
    <col min="267" max="512" width="11.453125" style="2"/>
    <col min="513" max="513" width="38.7265625" style="2" customWidth="1"/>
    <col min="514" max="518" width="12.7265625" style="2" customWidth="1"/>
    <col min="519" max="519" width="14.1796875" style="2" bestFit="1" customWidth="1"/>
    <col min="520" max="520" width="17.453125" style="2" customWidth="1"/>
    <col min="521" max="521" width="7.54296875" style="2" bestFit="1" customWidth="1"/>
    <col min="522" max="522" width="13.453125" style="2" bestFit="1" customWidth="1"/>
    <col min="523" max="768" width="11.453125" style="2"/>
    <col min="769" max="769" width="38.7265625" style="2" customWidth="1"/>
    <col min="770" max="774" width="12.7265625" style="2" customWidth="1"/>
    <col min="775" max="775" width="14.1796875" style="2" bestFit="1" customWidth="1"/>
    <col min="776" max="776" width="17.453125" style="2" customWidth="1"/>
    <col min="777" max="777" width="7.54296875" style="2" bestFit="1" customWidth="1"/>
    <col min="778" max="778" width="13.453125" style="2" bestFit="1" customWidth="1"/>
    <col min="779" max="1024" width="11.453125" style="2"/>
    <col min="1025" max="1025" width="38.7265625" style="2" customWidth="1"/>
    <col min="1026" max="1030" width="12.7265625" style="2" customWidth="1"/>
    <col min="1031" max="1031" width="14.1796875" style="2" bestFit="1" customWidth="1"/>
    <col min="1032" max="1032" width="17.453125" style="2" customWidth="1"/>
    <col min="1033" max="1033" width="7.54296875" style="2" bestFit="1" customWidth="1"/>
    <col min="1034" max="1034" width="13.453125" style="2" bestFit="1" customWidth="1"/>
    <col min="1035" max="1280" width="11.453125" style="2"/>
    <col min="1281" max="1281" width="38.7265625" style="2" customWidth="1"/>
    <col min="1282" max="1286" width="12.7265625" style="2" customWidth="1"/>
    <col min="1287" max="1287" width="14.1796875" style="2" bestFit="1" customWidth="1"/>
    <col min="1288" max="1288" width="17.453125" style="2" customWidth="1"/>
    <col min="1289" max="1289" width="7.54296875" style="2" bestFit="1" customWidth="1"/>
    <col min="1290" max="1290" width="13.453125" style="2" bestFit="1" customWidth="1"/>
    <col min="1291" max="1536" width="11.453125" style="2"/>
    <col min="1537" max="1537" width="38.7265625" style="2" customWidth="1"/>
    <col min="1538" max="1542" width="12.7265625" style="2" customWidth="1"/>
    <col min="1543" max="1543" width="14.1796875" style="2" bestFit="1" customWidth="1"/>
    <col min="1544" max="1544" width="17.453125" style="2" customWidth="1"/>
    <col min="1545" max="1545" width="7.54296875" style="2" bestFit="1" customWidth="1"/>
    <col min="1546" max="1546" width="13.453125" style="2" bestFit="1" customWidth="1"/>
    <col min="1547" max="1792" width="11.453125" style="2"/>
    <col min="1793" max="1793" width="38.7265625" style="2" customWidth="1"/>
    <col min="1794" max="1798" width="12.7265625" style="2" customWidth="1"/>
    <col min="1799" max="1799" width="14.1796875" style="2" bestFit="1" customWidth="1"/>
    <col min="1800" max="1800" width="17.453125" style="2" customWidth="1"/>
    <col min="1801" max="1801" width="7.54296875" style="2" bestFit="1" customWidth="1"/>
    <col min="1802" max="1802" width="13.453125" style="2" bestFit="1" customWidth="1"/>
    <col min="1803" max="2048" width="11.453125" style="2"/>
    <col min="2049" max="2049" width="38.7265625" style="2" customWidth="1"/>
    <col min="2050" max="2054" width="12.7265625" style="2" customWidth="1"/>
    <col min="2055" max="2055" width="14.1796875" style="2" bestFit="1" customWidth="1"/>
    <col min="2056" max="2056" width="17.453125" style="2" customWidth="1"/>
    <col min="2057" max="2057" width="7.54296875" style="2" bestFit="1" customWidth="1"/>
    <col min="2058" max="2058" width="13.453125" style="2" bestFit="1" customWidth="1"/>
    <col min="2059" max="2304" width="11.453125" style="2"/>
    <col min="2305" max="2305" width="38.7265625" style="2" customWidth="1"/>
    <col min="2306" max="2310" width="12.7265625" style="2" customWidth="1"/>
    <col min="2311" max="2311" width="14.1796875" style="2" bestFit="1" customWidth="1"/>
    <col min="2312" max="2312" width="17.453125" style="2" customWidth="1"/>
    <col min="2313" max="2313" width="7.54296875" style="2" bestFit="1" customWidth="1"/>
    <col min="2314" max="2314" width="13.453125" style="2" bestFit="1" customWidth="1"/>
    <col min="2315" max="2560" width="11.453125" style="2"/>
    <col min="2561" max="2561" width="38.7265625" style="2" customWidth="1"/>
    <col min="2562" max="2566" width="12.7265625" style="2" customWidth="1"/>
    <col min="2567" max="2567" width="14.1796875" style="2" bestFit="1" customWidth="1"/>
    <col min="2568" max="2568" width="17.453125" style="2" customWidth="1"/>
    <col min="2569" max="2569" width="7.54296875" style="2" bestFit="1" customWidth="1"/>
    <col min="2570" max="2570" width="13.453125" style="2" bestFit="1" customWidth="1"/>
    <col min="2571" max="2816" width="11.453125" style="2"/>
    <col min="2817" max="2817" width="38.7265625" style="2" customWidth="1"/>
    <col min="2818" max="2822" width="12.7265625" style="2" customWidth="1"/>
    <col min="2823" max="2823" width="14.1796875" style="2" bestFit="1" customWidth="1"/>
    <col min="2824" max="2824" width="17.453125" style="2" customWidth="1"/>
    <col min="2825" max="2825" width="7.54296875" style="2" bestFit="1" customWidth="1"/>
    <col min="2826" max="2826" width="13.453125" style="2" bestFit="1" customWidth="1"/>
    <col min="2827" max="3072" width="11.453125" style="2"/>
    <col min="3073" max="3073" width="38.7265625" style="2" customWidth="1"/>
    <col min="3074" max="3078" width="12.7265625" style="2" customWidth="1"/>
    <col min="3079" max="3079" width="14.1796875" style="2" bestFit="1" customWidth="1"/>
    <col min="3080" max="3080" width="17.453125" style="2" customWidth="1"/>
    <col min="3081" max="3081" width="7.54296875" style="2" bestFit="1" customWidth="1"/>
    <col min="3082" max="3082" width="13.453125" style="2" bestFit="1" customWidth="1"/>
    <col min="3083" max="3328" width="11.453125" style="2"/>
    <col min="3329" max="3329" width="38.7265625" style="2" customWidth="1"/>
    <col min="3330" max="3334" width="12.7265625" style="2" customWidth="1"/>
    <col min="3335" max="3335" width="14.1796875" style="2" bestFit="1" customWidth="1"/>
    <col min="3336" max="3336" width="17.453125" style="2" customWidth="1"/>
    <col min="3337" max="3337" width="7.54296875" style="2" bestFit="1" customWidth="1"/>
    <col min="3338" max="3338" width="13.453125" style="2" bestFit="1" customWidth="1"/>
    <col min="3339" max="3584" width="11.453125" style="2"/>
    <col min="3585" max="3585" width="38.7265625" style="2" customWidth="1"/>
    <col min="3586" max="3590" width="12.7265625" style="2" customWidth="1"/>
    <col min="3591" max="3591" width="14.1796875" style="2" bestFit="1" customWidth="1"/>
    <col min="3592" max="3592" width="17.453125" style="2" customWidth="1"/>
    <col min="3593" max="3593" width="7.54296875" style="2" bestFit="1" customWidth="1"/>
    <col min="3594" max="3594" width="13.453125" style="2" bestFit="1" customWidth="1"/>
    <col min="3595" max="3840" width="11.453125" style="2"/>
    <col min="3841" max="3841" width="38.7265625" style="2" customWidth="1"/>
    <col min="3842" max="3846" width="12.7265625" style="2" customWidth="1"/>
    <col min="3847" max="3847" width="14.1796875" style="2" bestFit="1" customWidth="1"/>
    <col min="3848" max="3848" width="17.453125" style="2" customWidth="1"/>
    <col min="3849" max="3849" width="7.54296875" style="2" bestFit="1" customWidth="1"/>
    <col min="3850" max="3850" width="13.453125" style="2" bestFit="1" customWidth="1"/>
    <col min="3851" max="4096" width="11.453125" style="2"/>
    <col min="4097" max="4097" width="38.7265625" style="2" customWidth="1"/>
    <col min="4098" max="4102" width="12.7265625" style="2" customWidth="1"/>
    <col min="4103" max="4103" width="14.1796875" style="2" bestFit="1" customWidth="1"/>
    <col min="4104" max="4104" width="17.453125" style="2" customWidth="1"/>
    <col min="4105" max="4105" width="7.54296875" style="2" bestFit="1" customWidth="1"/>
    <col min="4106" max="4106" width="13.453125" style="2" bestFit="1" customWidth="1"/>
    <col min="4107" max="4352" width="11.453125" style="2"/>
    <col min="4353" max="4353" width="38.7265625" style="2" customWidth="1"/>
    <col min="4354" max="4358" width="12.7265625" style="2" customWidth="1"/>
    <col min="4359" max="4359" width="14.1796875" style="2" bestFit="1" customWidth="1"/>
    <col min="4360" max="4360" width="17.453125" style="2" customWidth="1"/>
    <col min="4361" max="4361" width="7.54296875" style="2" bestFit="1" customWidth="1"/>
    <col min="4362" max="4362" width="13.453125" style="2" bestFit="1" customWidth="1"/>
    <col min="4363" max="4608" width="11.453125" style="2"/>
    <col min="4609" max="4609" width="38.7265625" style="2" customWidth="1"/>
    <col min="4610" max="4614" width="12.7265625" style="2" customWidth="1"/>
    <col min="4615" max="4615" width="14.1796875" style="2" bestFit="1" customWidth="1"/>
    <col min="4616" max="4616" width="17.453125" style="2" customWidth="1"/>
    <col min="4617" max="4617" width="7.54296875" style="2" bestFit="1" customWidth="1"/>
    <col min="4618" max="4618" width="13.453125" style="2" bestFit="1" customWidth="1"/>
    <col min="4619" max="4864" width="11.453125" style="2"/>
    <col min="4865" max="4865" width="38.7265625" style="2" customWidth="1"/>
    <col min="4866" max="4870" width="12.7265625" style="2" customWidth="1"/>
    <col min="4871" max="4871" width="14.1796875" style="2" bestFit="1" customWidth="1"/>
    <col min="4872" max="4872" width="17.453125" style="2" customWidth="1"/>
    <col min="4873" max="4873" width="7.54296875" style="2" bestFit="1" customWidth="1"/>
    <col min="4874" max="4874" width="13.453125" style="2" bestFit="1" customWidth="1"/>
    <col min="4875" max="5120" width="11.453125" style="2"/>
    <col min="5121" max="5121" width="38.7265625" style="2" customWidth="1"/>
    <col min="5122" max="5126" width="12.7265625" style="2" customWidth="1"/>
    <col min="5127" max="5127" width="14.1796875" style="2" bestFit="1" customWidth="1"/>
    <col min="5128" max="5128" width="17.453125" style="2" customWidth="1"/>
    <col min="5129" max="5129" width="7.54296875" style="2" bestFit="1" customWidth="1"/>
    <col min="5130" max="5130" width="13.453125" style="2" bestFit="1" customWidth="1"/>
    <col min="5131" max="5376" width="11.453125" style="2"/>
    <col min="5377" max="5377" width="38.7265625" style="2" customWidth="1"/>
    <col min="5378" max="5382" width="12.7265625" style="2" customWidth="1"/>
    <col min="5383" max="5383" width="14.1796875" style="2" bestFit="1" customWidth="1"/>
    <col min="5384" max="5384" width="17.453125" style="2" customWidth="1"/>
    <col min="5385" max="5385" width="7.54296875" style="2" bestFit="1" customWidth="1"/>
    <col min="5386" max="5386" width="13.453125" style="2" bestFit="1" customWidth="1"/>
    <col min="5387" max="5632" width="11.453125" style="2"/>
    <col min="5633" max="5633" width="38.7265625" style="2" customWidth="1"/>
    <col min="5634" max="5638" width="12.7265625" style="2" customWidth="1"/>
    <col min="5639" max="5639" width="14.1796875" style="2" bestFit="1" customWidth="1"/>
    <col min="5640" max="5640" width="17.453125" style="2" customWidth="1"/>
    <col min="5641" max="5641" width="7.54296875" style="2" bestFit="1" customWidth="1"/>
    <col min="5642" max="5642" width="13.453125" style="2" bestFit="1" customWidth="1"/>
    <col min="5643" max="5888" width="11.453125" style="2"/>
    <col min="5889" max="5889" width="38.7265625" style="2" customWidth="1"/>
    <col min="5890" max="5894" width="12.7265625" style="2" customWidth="1"/>
    <col min="5895" max="5895" width="14.1796875" style="2" bestFit="1" customWidth="1"/>
    <col min="5896" max="5896" width="17.453125" style="2" customWidth="1"/>
    <col min="5897" max="5897" width="7.54296875" style="2" bestFit="1" customWidth="1"/>
    <col min="5898" max="5898" width="13.453125" style="2" bestFit="1" customWidth="1"/>
    <col min="5899" max="6144" width="11.453125" style="2"/>
    <col min="6145" max="6145" width="38.7265625" style="2" customWidth="1"/>
    <col min="6146" max="6150" width="12.7265625" style="2" customWidth="1"/>
    <col min="6151" max="6151" width="14.1796875" style="2" bestFit="1" customWidth="1"/>
    <col min="6152" max="6152" width="17.453125" style="2" customWidth="1"/>
    <col min="6153" max="6153" width="7.54296875" style="2" bestFit="1" customWidth="1"/>
    <col min="6154" max="6154" width="13.453125" style="2" bestFit="1" customWidth="1"/>
    <col min="6155" max="6400" width="11.453125" style="2"/>
    <col min="6401" max="6401" width="38.7265625" style="2" customWidth="1"/>
    <col min="6402" max="6406" width="12.7265625" style="2" customWidth="1"/>
    <col min="6407" max="6407" width="14.1796875" style="2" bestFit="1" customWidth="1"/>
    <col min="6408" max="6408" width="17.453125" style="2" customWidth="1"/>
    <col min="6409" max="6409" width="7.54296875" style="2" bestFit="1" customWidth="1"/>
    <col min="6410" max="6410" width="13.453125" style="2" bestFit="1" customWidth="1"/>
    <col min="6411" max="6656" width="11.453125" style="2"/>
    <col min="6657" max="6657" width="38.7265625" style="2" customWidth="1"/>
    <col min="6658" max="6662" width="12.7265625" style="2" customWidth="1"/>
    <col min="6663" max="6663" width="14.1796875" style="2" bestFit="1" customWidth="1"/>
    <col min="6664" max="6664" width="17.453125" style="2" customWidth="1"/>
    <col min="6665" max="6665" width="7.54296875" style="2" bestFit="1" customWidth="1"/>
    <col min="6666" max="6666" width="13.453125" style="2" bestFit="1" customWidth="1"/>
    <col min="6667" max="6912" width="11.453125" style="2"/>
    <col min="6913" max="6913" width="38.7265625" style="2" customWidth="1"/>
    <col min="6914" max="6918" width="12.7265625" style="2" customWidth="1"/>
    <col min="6919" max="6919" width="14.1796875" style="2" bestFit="1" customWidth="1"/>
    <col min="6920" max="6920" width="17.453125" style="2" customWidth="1"/>
    <col min="6921" max="6921" width="7.54296875" style="2" bestFit="1" customWidth="1"/>
    <col min="6922" max="6922" width="13.453125" style="2" bestFit="1" customWidth="1"/>
    <col min="6923" max="7168" width="11.453125" style="2"/>
    <col min="7169" max="7169" width="38.7265625" style="2" customWidth="1"/>
    <col min="7170" max="7174" width="12.7265625" style="2" customWidth="1"/>
    <col min="7175" max="7175" width="14.1796875" style="2" bestFit="1" customWidth="1"/>
    <col min="7176" max="7176" width="17.453125" style="2" customWidth="1"/>
    <col min="7177" max="7177" width="7.54296875" style="2" bestFit="1" customWidth="1"/>
    <col min="7178" max="7178" width="13.453125" style="2" bestFit="1" customWidth="1"/>
    <col min="7179" max="7424" width="11.453125" style="2"/>
    <col min="7425" max="7425" width="38.7265625" style="2" customWidth="1"/>
    <col min="7426" max="7430" width="12.7265625" style="2" customWidth="1"/>
    <col min="7431" max="7431" width="14.1796875" style="2" bestFit="1" customWidth="1"/>
    <col min="7432" max="7432" width="17.453125" style="2" customWidth="1"/>
    <col min="7433" max="7433" width="7.54296875" style="2" bestFit="1" customWidth="1"/>
    <col min="7434" max="7434" width="13.453125" style="2" bestFit="1" customWidth="1"/>
    <col min="7435" max="7680" width="11.453125" style="2"/>
    <col min="7681" max="7681" width="38.7265625" style="2" customWidth="1"/>
    <col min="7682" max="7686" width="12.7265625" style="2" customWidth="1"/>
    <col min="7687" max="7687" width="14.1796875" style="2" bestFit="1" customWidth="1"/>
    <col min="7688" max="7688" width="17.453125" style="2" customWidth="1"/>
    <col min="7689" max="7689" width="7.54296875" style="2" bestFit="1" customWidth="1"/>
    <col min="7690" max="7690" width="13.453125" style="2" bestFit="1" customWidth="1"/>
    <col min="7691" max="7936" width="11.453125" style="2"/>
    <col min="7937" max="7937" width="38.7265625" style="2" customWidth="1"/>
    <col min="7938" max="7942" width="12.7265625" style="2" customWidth="1"/>
    <col min="7943" max="7943" width="14.1796875" style="2" bestFit="1" customWidth="1"/>
    <col min="7944" max="7944" width="17.453125" style="2" customWidth="1"/>
    <col min="7945" max="7945" width="7.54296875" style="2" bestFit="1" customWidth="1"/>
    <col min="7946" max="7946" width="13.453125" style="2" bestFit="1" customWidth="1"/>
    <col min="7947" max="8192" width="11.453125" style="2"/>
    <col min="8193" max="8193" width="38.7265625" style="2" customWidth="1"/>
    <col min="8194" max="8198" width="12.7265625" style="2" customWidth="1"/>
    <col min="8199" max="8199" width="14.1796875" style="2" bestFit="1" customWidth="1"/>
    <col min="8200" max="8200" width="17.453125" style="2" customWidth="1"/>
    <col min="8201" max="8201" width="7.54296875" style="2" bestFit="1" customWidth="1"/>
    <col min="8202" max="8202" width="13.453125" style="2" bestFit="1" customWidth="1"/>
    <col min="8203" max="8448" width="11.453125" style="2"/>
    <col min="8449" max="8449" width="38.7265625" style="2" customWidth="1"/>
    <col min="8450" max="8454" width="12.7265625" style="2" customWidth="1"/>
    <col min="8455" max="8455" width="14.1796875" style="2" bestFit="1" customWidth="1"/>
    <col min="8456" max="8456" width="17.453125" style="2" customWidth="1"/>
    <col min="8457" max="8457" width="7.54296875" style="2" bestFit="1" customWidth="1"/>
    <col min="8458" max="8458" width="13.453125" style="2" bestFit="1" customWidth="1"/>
    <col min="8459" max="8704" width="11.453125" style="2"/>
    <col min="8705" max="8705" width="38.7265625" style="2" customWidth="1"/>
    <col min="8706" max="8710" width="12.7265625" style="2" customWidth="1"/>
    <col min="8711" max="8711" width="14.1796875" style="2" bestFit="1" customWidth="1"/>
    <col min="8712" max="8712" width="17.453125" style="2" customWidth="1"/>
    <col min="8713" max="8713" width="7.54296875" style="2" bestFit="1" customWidth="1"/>
    <col min="8714" max="8714" width="13.453125" style="2" bestFit="1" customWidth="1"/>
    <col min="8715" max="8960" width="11.453125" style="2"/>
    <col min="8961" max="8961" width="38.7265625" style="2" customWidth="1"/>
    <col min="8962" max="8966" width="12.7265625" style="2" customWidth="1"/>
    <col min="8967" max="8967" width="14.1796875" style="2" bestFit="1" customWidth="1"/>
    <col min="8968" max="8968" width="17.453125" style="2" customWidth="1"/>
    <col min="8969" max="8969" width="7.54296875" style="2" bestFit="1" customWidth="1"/>
    <col min="8970" max="8970" width="13.453125" style="2" bestFit="1" customWidth="1"/>
    <col min="8971" max="9216" width="11.453125" style="2"/>
    <col min="9217" max="9217" width="38.7265625" style="2" customWidth="1"/>
    <col min="9218" max="9222" width="12.7265625" style="2" customWidth="1"/>
    <col min="9223" max="9223" width="14.1796875" style="2" bestFit="1" customWidth="1"/>
    <col min="9224" max="9224" width="17.453125" style="2" customWidth="1"/>
    <col min="9225" max="9225" width="7.54296875" style="2" bestFit="1" customWidth="1"/>
    <col min="9226" max="9226" width="13.453125" style="2" bestFit="1" customWidth="1"/>
    <col min="9227" max="9472" width="11.453125" style="2"/>
    <col min="9473" max="9473" width="38.7265625" style="2" customWidth="1"/>
    <col min="9474" max="9478" width="12.7265625" style="2" customWidth="1"/>
    <col min="9479" max="9479" width="14.1796875" style="2" bestFit="1" customWidth="1"/>
    <col min="9480" max="9480" width="17.453125" style="2" customWidth="1"/>
    <col min="9481" max="9481" width="7.54296875" style="2" bestFit="1" customWidth="1"/>
    <col min="9482" max="9482" width="13.453125" style="2" bestFit="1" customWidth="1"/>
    <col min="9483" max="9728" width="11.453125" style="2"/>
    <col min="9729" max="9729" width="38.7265625" style="2" customWidth="1"/>
    <col min="9730" max="9734" width="12.7265625" style="2" customWidth="1"/>
    <col min="9735" max="9735" width="14.1796875" style="2" bestFit="1" customWidth="1"/>
    <col min="9736" max="9736" width="17.453125" style="2" customWidth="1"/>
    <col min="9737" max="9737" width="7.54296875" style="2" bestFit="1" customWidth="1"/>
    <col min="9738" max="9738" width="13.453125" style="2" bestFit="1" customWidth="1"/>
    <col min="9739" max="9984" width="11.453125" style="2"/>
    <col min="9985" max="9985" width="38.7265625" style="2" customWidth="1"/>
    <col min="9986" max="9990" width="12.7265625" style="2" customWidth="1"/>
    <col min="9991" max="9991" width="14.1796875" style="2" bestFit="1" customWidth="1"/>
    <col min="9992" max="9992" width="17.453125" style="2" customWidth="1"/>
    <col min="9993" max="9993" width="7.54296875" style="2" bestFit="1" customWidth="1"/>
    <col min="9994" max="9994" width="13.453125" style="2" bestFit="1" customWidth="1"/>
    <col min="9995" max="10240" width="11.453125" style="2"/>
    <col min="10241" max="10241" width="38.7265625" style="2" customWidth="1"/>
    <col min="10242" max="10246" width="12.7265625" style="2" customWidth="1"/>
    <col min="10247" max="10247" width="14.1796875" style="2" bestFit="1" customWidth="1"/>
    <col min="10248" max="10248" width="17.453125" style="2" customWidth="1"/>
    <col min="10249" max="10249" width="7.54296875" style="2" bestFit="1" customWidth="1"/>
    <col min="10250" max="10250" width="13.453125" style="2" bestFit="1" customWidth="1"/>
    <col min="10251" max="10496" width="11.453125" style="2"/>
    <col min="10497" max="10497" width="38.7265625" style="2" customWidth="1"/>
    <col min="10498" max="10502" width="12.7265625" style="2" customWidth="1"/>
    <col min="10503" max="10503" width="14.1796875" style="2" bestFit="1" customWidth="1"/>
    <col min="10504" max="10504" width="17.453125" style="2" customWidth="1"/>
    <col min="10505" max="10505" width="7.54296875" style="2" bestFit="1" customWidth="1"/>
    <col min="10506" max="10506" width="13.453125" style="2" bestFit="1" customWidth="1"/>
    <col min="10507" max="10752" width="11.453125" style="2"/>
    <col min="10753" max="10753" width="38.7265625" style="2" customWidth="1"/>
    <col min="10754" max="10758" width="12.7265625" style="2" customWidth="1"/>
    <col min="10759" max="10759" width="14.1796875" style="2" bestFit="1" customWidth="1"/>
    <col min="10760" max="10760" width="17.453125" style="2" customWidth="1"/>
    <col min="10761" max="10761" width="7.54296875" style="2" bestFit="1" customWidth="1"/>
    <col min="10762" max="10762" width="13.453125" style="2" bestFit="1" customWidth="1"/>
    <col min="10763" max="11008" width="11.453125" style="2"/>
    <col min="11009" max="11009" width="38.7265625" style="2" customWidth="1"/>
    <col min="11010" max="11014" width="12.7265625" style="2" customWidth="1"/>
    <col min="11015" max="11015" width="14.1796875" style="2" bestFit="1" customWidth="1"/>
    <col min="11016" max="11016" width="17.453125" style="2" customWidth="1"/>
    <col min="11017" max="11017" width="7.54296875" style="2" bestFit="1" customWidth="1"/>
    <col min="11018" max="11018" width="13.453125" style="2" bestFit="1" customWidth="1"/>
    <col min="11019" max="11264" width="11.453125" style="2"/>
    <col min="11265" max="11265" width="38.7265625" style="2" customWidth="1"/>
    <col min="11266" max="11270" width="12.7265625" style="2" customWidth="1"/>
    <col min="11271" max="11271" width="14.1796875" style="2" bestFit="1" customWidth="1"/>
    <col min="11272" max="11272" width="17.453125" style="2" customWidth="1"/>
    <col min="11273" max="11273" width="7.54296875" style="2" bestFit="1" customWidth="1"/>
    <col min="11274" max="11274" width="13.453125" style="2" bestFit="1" customWidth="1"/>
    <col min="11275" max="11520" width="11.453125" style="2"/>
    <col min="11521" max="11521" width="38.7265625" style="2" customWidth="1"/>
    <col min="11522" max="11526" width="12.7265625" style="2" customWidth="1"/>
    <col min="11527" max="11527" width="14.1796875" style="2" bestFit="1" customWidth="1"/>
    <col min="11528" max="11528" width="17.453125" style="2" customWidth="1"/>
    <col min="11529" max="11529" width="7.54296875" style="2" bestFit="1" customWidth="1"/>
    <col min="11530" max="11530" width="13.453125" style="2" bestFit="1" customWidth="1"/>
    <col min="11531" max="11776" width="11.453125" style="2"/>
    <col min="11777" max="11777" width="38.7265625" style="2" customWidth="1"/>
    <col min="11778" max="11782" width="12.7265625" style="2" customWidth="1"/>
    <col min="11783" max="11783" width="14.1796875" style="2" bestFit="1" customWidth="1"/>
    <col min="11784" max="11784" width="17.453125" style="2" customWidth="1"/>
    <col min="11785" max="11785" width="7.54296875" style="2" bestFit="1" customWidth="1"/>
    <col min="11786" max="11786" width="13.453125" style="2" bestFit="1" customWidth="1"/>
    <col min="11787" max="12032" width="11.453125" style="2"/>
    <col min="12033" max="12033" width="38.7265625" style="2" customWidth="1"/>
    <col min="12034" max="12038" width="12.7265625" style="2" customWidth="1"/>
    <col min="12039" max="12039" width="14.1796875" style="2" bestFit="1" customWidth="1"/>
    <col min="12040" max="12040" width="17.453125" style="2" customWidth="1"/>
    <col min="12041" max="12041" width="7.54296875" style="2" bestFit="1" customWidth="1"/>
    <col min="12042" max="12042" width="13.453125" style="2" bestFit="1" customWidth="1"/>
    <col min="12043" max="12288" width="11.453125" style="2"/>
    <col min="12289" max="12289" width="38.7265625" style="2" customWidth="1"/>
    <col min="12290" max="12294" width="12.7265625" style="2" customWidth="1"/>
    <col min="12295" max="12295" width="14.1796875" style="2" bestFit="1" customWidth="1"/>
    <col min="12296" max="12296" width="17.453125" style="2" customWidth="1"/>
    <col min="12297" max="12297" width="7.54296875" style="2" bestFit="1" customWidth="1"/>
    <col min="12298" max="12298" width="13.453125" style="2" bestFit="1" customWidth="1"/>
    <col min="12299" max="12544" width="11.453125" style="2"/>
    <col min="12545" max="12545" width="38.7265625" style="2" customWidth="1"/>
    <col min="12546" max="12550" width="12.7265625" style="2" customWidth="1"/>
    <col min="12551" max="12551" width="14.1796875" style="2" bestFit="1" customWidth="1"/>
    <col min="12552" max="12552" width="17.453125" style="2" customWidth="1"/>
    <col min="12553" max="12553" width="7.54296875" style="2" bestFit="1" customWidth="1"/>
    <col min="12554" max="12554" width="13.453125" style="2" bestFit="1" customWidth="1"/>
    <col min="12555" max="12800" width="11.453125" style="2"/>
    <col min="12801" max="12801" width="38.7265625" style="2" customWidth="1"/>
    <col min="12802" max="12806" width="12.7265625" style="2" customWidth="1"/>
    <col min="12807" max="12807" width="14.1796875" style="2" bestFit="1" customWidth="1"/>
    <col min="12808" max="12808" width="17.453125" style="2" customWidth="1"/>
    <col min="12809" max="12809" width="7.54296875" style="2" bestFit="1" customWidth="1"/>
    <col min="12810" max="12810" width="13.453125" style="2" bestFit="1" customWidth="1"/>
    <col min="12811" max="13056" width="11.453125" style="2"/>
    <col min="13057" max="13057" width="38.7265625" style="2" customWidth="1"/>
    <col min="13058" max="13062" width="12.7265625" style="2" customWidth="1"/>
    <col min="13063" max="13063" width="14.1796875" style="2" bestFit="1" customWidth="1"/>
    <col min="13064" max="13064" width="17.453125" style="2" customWidth="1"/>
    <col min="13065" max="13065" width="7.54296875" style="2" bestFit="1" customWidth="1"/>
    <col min="13066" max="13066" width="13.453125" style="2" bestFit="1" customWidth="1"/>
    <col min="13067" max="13312" width="11.453125" style="2"/>
    <col min="13313" max="13313" width="38.7265625" style="2" customWidth="1"/>
    <col min="13314" max="13318" width="12.7265625" style="2" customWidth="1"/>
    <col min="13319" max="13319" width="14.1796875" style="2" bestFit="1" customWidth="1"/>
    <col min="13320" max="13320" width="17.453125" style="2" customWidth="1"/>
    <col min="13321" max="13321" width="7.54296875" style="2" bestFit="1" customWidth="1"/>
    <col min="13322" max="13322" width="13.453125" style="2" bestFit="1" customWidth="1"/>
    <col min="13323" max="13568" width="11.453125" style="2"/>
    <col min="13569" max="13569" width="38.7265625" style="2" customWidth="1"/>
    <col min="13570" max="13574" width="12.7265625" style="2" customWidth="1"/>
    <col min="13575" max="13575" width="14.1796875" style="2" bestFit="1" customWidth="1"/>
    <col min="13576" max="13576" width="17.453125" style="2" customWidth="1"/>
    <col min="13577" max="13577" width="7.54296875" style="2" bestFit="1" customWidth="1"/>
    <col min="13578" max="13578" width="13.453125" style="2" bestFit="1" customWidth="1"/>
    <col min="13579" max="13824" width="11.453125" style="2"/>
    <col min="13825" max="13825" width="38.7265625" style="2" customWidth="1"/>
    <col min="13826" max="13830" width="12.7265625" style="2" customWidth="1"/>
    <col min="13831" max="13831" width="14.1796875" style="2" bestFit="1" customWidth="1"/>
    <col min="13832" max="13832" width="17.453125" style="2" customWidth="1"/>
    <col min="13833" max="13833" width="7.54296875" style="2" bestFit="1" customWidth="1"/>
    <col min="13834" max="13834" width="13.453125" style="2" bestFit="1" customWidth="1"/>
    <col min="13835" max="14080" width="11.453125" style="2"/>
    <col min="14081" max="14081" width="38.7265625" style="2" customWidth="1"/>
    <col min="14082" max="14086" width="12.7265625" style="2" customWidth="1"/>
    <col min="14087" max="14087" width="14.1796875" style="2" bestFit="1" customWidth="1"/>
    <col min="14088" max="14088" width="17.453125" style="2" customWidth="1"/>
    <col min="14089" max="14089" width="7.54296875" style="2" bestFit="1" customWidth="1"/>
    <col min="14090" max="14090" width="13.453125" style="2" bestFit="1" customWidth="1"/>
    <col min="14091" max="14336" width="11.453125" style="2"/>
    <col min="14337" max="14337" width="38.7265625" style="2" customWidth="1"/>
    <col min="14338" max="14342" width="12.7265625" style="2" customWidth="1"/>
    <col min="14343" max="14343" width="14.1796875" style="2" bestFit="1" customWidth="1"/>
    <col min="14344" max="14344" width="17.453125" style="2" customWidth="1"/>
    <col min="14345" max="14345" width="7.54296875" style="2" bestFit="1" customWidth="1"/>
    <col min="14346" max="14346" width="13.453125" style="2" bestFit="1" customWidth="1"/>
    <col min="14347" max="14592" width="11.453125" style="2"/>
    <col min="14593" max="14593" width="38.7265625" style="2" customWidth="1"/>
    <col min="14594" max="14598" width="12.7265625" style="2" customWidth="1"/>
    <col min="14599" max="14599" width="14.1796875" style="2" bestFit="1" customWidth="1"/>
    <col min="14600" max="14600" width="17.453125" style="2" customWidth="1"/>
    <col min="14601" max="14601" width="7.54296875" style="2" bestFit="1" customWidth="1"/>
    <col min="14602" max="14602" width="13.453125" style="2" bestFit="1" customWidth="1"/>
    <col min="14603" max="14848" width="11.453125" style="2"/>
    <col min="14849" max="14849" width="38.7265625" style="2" customWidth="1"/>
    <col min="14850" max="14854" width="12.7265625" style="2" customWidth="1"/>
    <col min="14855" max="14855" width="14.1796875" style="2" bestFit="1" customWidth="1"/>
    <col min="14856" max="14856" width="17.453125" style="2" customWidth="1"/>
    <col min="14857" max="14857" width="7.54296875" style="2" bestFit="1" customWidth="1"/>
    <col min="14858" max="14858" width="13.453125" style="2" bestFit="1" customWidth="1"/>
    <col min="14859" max="15104" width="11.453125" style="2"/>
    <col min="15105" max="15105" width="38.7265625" style="2" customWidth="1"/>
    <col min="15106" max="15110" width="12.7265625" style="2" customWidth="1"/>
    <col min="15111" max="15111" width="14.1796875" style="2" bestFit="1" customWidth="1"/>
    <col min="15112" max="15112" width="17.453125" style="2" customWidth="1"/>
    <col min="15113" max="15113" width="7.54296875" style="2" bestFit="1" customWidth="1"/>
    <col min="15114" max="15114" width="13.453125" style="2" bestFit="1" customWidth="1"/>
    <col min="15115" max="15360" width="11.453125" style="2"/>
    <col min="15361" max="15361" width="38.7265625" style="2" customWidth="1"/>
    <col min="15362" max="15366" width="12.7265625" style="2" customWidth="1"/>
    <col min="15367" max="15367" width="14.1796875" style="2" bestFit="1" customWidth="1"/>
    <col min="15368" max="15368" width="17.453125" style="2" customWidth="1"/>
    <col min="15369" max="15369" width="7.54296875" style="2" bestFit="1" customWidth="1"/>
    <col min="15370" max="15370" width="13.453125" style="2" bestFit="1" customWidth="1"/>
    <col min="15371" max="15616" width="11.453125" style="2"/>
    <col min="15617" max="15617" width="38.7265625" style="2" customWidth="1"/>
    <col min="15618" max="15622" width="12.7265625" style="2" customWidth="1"/>
    <col min="15623" max="15623" width="14.1796875" style="2" bestFit="1" customWidth="1"/>
    <col min="15624" max="15624" width="17.453125" style="2" customWidth="1"/>
    <col min="15625" max="15625" width="7.54296875" style="2" bestFit="1" customWidth="1"/>
    <col min="15626" max="15626" width="13.453125" style="2" bestFit="1" customWidth="1"/>
    <col min="15627" max="15872" width="11.453125" style="2"/>
    <col min="15873" max="15873" width="38.7265625" style="2" customWidth="1"/>
    <col min="15874" max="15878" width="12.7265625" style="2" customWidth="1"/>
    <col min="15879" max="15879" width="14.1796875" style="2" bestFit="1" customWidth="1"/>
    <col min="15880" max="15880" width="17.453125" style="2" customWidth="1"/>
    <col min="15881" max="15881" width="7.54296875" style="2" bestFit="1" customWidth="1"/>
    <col min="15882" max="15882" width="13.453125" style="2" bestFit="1" customWidth="1"/>
    <col min="15883" max="16128" width="11.453125" style="2"/>
    <col min="16129" max="16129" width="38.7265625" style="2" customWidth="1"/>
    <col min="16130" max="16134" width="12.7265625" style="2" customWidth="1"/>
    <col min="16135" max="16135" width="14.1796875" style="2" bestFit="1" customWidth="1"/>
    <col min="16136" max="16136" width="17.453125" style="2" customWidth="1"/>
    <col min="16137" max="16137" width="7.54296875" style="2" bestFit="1" customWidth="1"/>
    <col min="16138" max="16138" width="13.453125" style="2" bestFit="1" customWidth="1"/>
    <col min="16139" max="16384" width="11.453125" style="2"/>
  </cols>
  <sheetData>
    <row r="1" spans="1:17" ht="20" x14ac:dyDescent="0.4">
      <c r="A1" s="100" t="s">
        <v>126</v>
      </c>
    </row>
    <row r="2" spans="1:17" ht="35.5" x14ac:dyDescent="0.35">
      <c r="A2" s="110" t="s">
        <v>127</v>
      </c>
      <c r="Q2" s="111" t="s">
        <v>121</v>
      </c>
    </row>
    <row r="3" spans="1:17" ht="17.25" customHeight="1" x14ac:dyDescent="0.3">
      <c r="A3" s="43"/>
      <c r="B3" s="43"/>
      <c r="C3" s="5"/>
      <c r="D3" s="6"/>
      <c r="E3" s="4"/>
      <c r="F3" s="6"/>
      <c r="G3" s="4"/>
      <c r="H3" s="4"/>
      <c r="I3" s="4"/>
      <c r="J3" s="6"/>
      <c r="K3" s="4"/>
      <c r="L3" s="4"/>
      <c r="M3" s="6"/>
      <c r="N3" s="4"/>
    </row>
    <row r="4" spans="1:17" ht="18" x14ac:dyDescent="0.3">
      <c r="A4" s="132" t="s">
        <v>116</v>
      </c>
      <c r="B4" s="133"/>
      <c r="C4" s="103"/>
      <c r="D4" s="104"/>
      <c r="E4" s="102"/>
      <c r="F4" s="104"/>
      <c r="G4" s="102"/>
      <c r="H4" s="102"/>
      <c r="I4" s="102"/>
      <c r="J4" s="104"/>
      <c r="K4" s="102"/>
      <c r="L4" s="102"/>
      <c r="M4" s="104"/>
      <c r="N4" s="102"/>
      <c r="O4" s="105"/>
    </row>
    <row r="5" spans="1:17" ht="17.25" customHeight="1" x14ac:dyDescent="0.35">
      <c r="A5" s="102"/>
      <c r="B5" s="102"/>
      <c r="C5" s="103"/>
      <c r="D5" s="104"/>
      <c r="E5" s="102"/>
      <c r="F5" s="104"/>
      <c r="G5" s="102"/>
      <c r="H5" s="102"/>
      <c r="I5" s="102"/>
      <c r="J5" s="104"/>
      <c r="K5" s="102"/>
      <c r="L5" s="102"/>
      <c r="M5" s="104"/>
      <c r="N5" s="102"/>
      <c r="O5" s="7" t="s">
        <v>0</v>
      </c>
    </row>
    <row r="6" spans="1:17" ht="18" customHeight="1" x14ac:dyDescent="0.3">
      <c r="A6" s="134" t="s">
        <v>108</v>
      </c>
      <c r="B6" s="135"/>
      <c r="C6" s="9" t="s">
        <v>2</v>
      </c>
      <c r="D6" s="9" t="s">
        <v>3</v>
      </c>
      <c r="E6" s="10" t="s">
        <v>4</v>
      </c>
      <c r="F6" s="9" t="s">
        <v>5</v>
      </c>
      <c r="G6" s="10" t="s">
        <v>6</v>
      </c>
      <c r="H6" s="9" t="s">
        <v>7</v>
      </c>
      <c r="I6" s="98" t="s">
        <v>8</v>
      </c>
      <c r="J6" s="9" t="s">
        <v>9</v>
      </c>
      <c r="K6" s="10" t="s">
        <v>10</v>
      </c>
      <c r="L6" s="10" t="s">
        <v>11</v>
      </c>
      <c r="M6" s="9" t="s">
        <v>12</v>
      </c>
      <c r="N6" s="10" t="s">
        <v>13</v>
      </c>
      <c r="O6" s="128" t="s">
        <v>14</v>
      </c>
    </row>
    <row r="7" spans="1:17" ht="18" customHeight="1" x14ac:dyDescent="0.25">
      <c r="A7" s="130" t="s">
        <v>109</v>
      </c>
      <c r="B7" s="131"/>
      <c r="C7" s="12" t="s">
        <v>16</v>
      </c>
      <c r="D7" s="12" t="s">
        <v>17</v>
      </c>
      <c r="E7" s="13" t="s">
        <v>18</v>
      </c>
      <c r="F7" s="12" t="s">
        <v>19</v>
      </c>
      <c r="G7" s="13" t="s">
        <v>20</v>
      </c>
      <c r="H7" s="12" t="s">
        <v>21</v>
      </c>
      <c r="I7" s="99" t="s">
        <v>22</v>
      </c>
      <c r="J7" s="12" t="s">
        <v>23</v>
      </c>
      <c r="K7" s="13" t="s">
        <v>24</v>
      </c>
      <c r="L7" s="13" t="s">
        <v>25</v>
      </c>
      <c r="M7" s="13" t="s">
        <v>26</v>
      </c>
      <c r="N7" s="13" t="s">
        <v>27</v>
      </c>
      <c r="O7" s="129"/>
    </row>
    <row r="8" spans="1:17" ht="23.25" customHeight="1" x14ac:dyDescent="0.25">
      <c r="A8" s="136" t="s">
        <v>110</v>
      </c>
      <c r="B8" s="136"/>
      <c r="C8" s="113">
        <v>738081</v>
      </c>
      <c r="D8" s="113">
        <v>686295</v>
      </c>
      <c r="E8" s="113">
        <v>724899</v>
      </c>
      <c r="F8" s="113">
        <v>688117</v>
      </c>
      <c r="G8" s="113">
        <v>715749</v>
      </c>
      <c r="H8" s="113">
        <v>791312</v>
      </c>
      <c r="I8" s="113">
        <v>732692</v>
      </c>
      <c r="J8" s="113">
        <v>756541</v>
      </c>
      <c r="K8" s="113">
        <v>728529</v>
      </c>
      <c r="L8" s="113">
        <v>777363</v>
      </c>
      <c r="M8" s="113">
        <v>698523</v>
      </c>
      <c r="N8" s="113">
        <v>690365</v>
      </c>
      <c r="O8" s="113">
        <f>SUM(C8:N8)</f>
        <v>8728466</v>
      </c>
    </row>
    <row r="9" spans="1:17" ht="23.25" customHeight="1" x14ac:dyDescent="0.25">
      <c r="A9" s="137" t="s">
        <v>111</v>
      </c>
      <c r="B9" s="137"/>
      <c r="C9" s="114">
        <v>617849</v>
      </c>
      <c r="D9" s="114">
        <v>588955</v>
      </c>
      <c r="E9" s="114">
        <v>581522</v>
      </c>
      <c r="F9" s="114">
        <v>574121</v>
      </c>
      <c r="G9" s="114">
        <v>498029</v>
      </c>
      <c r="H9" s="114">
        <v>583830</v>
      </c>
      <c r="I9" s="114">
        <v>594065</v>
      </c>
      <c r="J9" s="114">
        <v>548418</v>
      </c>
      <c r="K9" s="114">
        <v>616958</v>
      </c>
      <c r="L9" s="114">
        <v>627048</v>
      </c>
      <c r="M9" s="114">
        <v>615099</v>
      </c>
      <c r="N9" s="114">
        <v>646198</v>
      </c>
      <c r="O9" s="114">
        <f t="shared" ref="O9:O11" si="0">SUM(C9:N9)</f>
        <v>7092092</v>
      </c>
    </row>
    <row r="10" spans="1:17" ht="23.25" customHeight="1" x14ac:dyDescent="0.25">
      <c r="A10" s="137" t="s">
        <v>112</v>
      </c>
      <c r="B10" s="137"/>
      <c r="C10" s="114">
        <v>0</v>
      </c>
      <c r="D10" s="114">
        <v>0</v>
      </c>
      <c r="E10" s="114">
        <v>0</v>
      </c>
      <c r="F10" s="114">
        <v>0</v>
      </c>
      <c r="G10" s="114">
        <v>0</v>
      </c>
      <c r="H10" s="114">
        <v>0</v>
      </c>
      <c r="I10" s="114">
        <v>0</v>
      </c>
      <c r="J10" s="114">
        <v>0</v>
      </c>
      <c r="K10" s="114">
        <v>0</v>
      </c>
      <c r="L10" s="114">
        <v>0</v>
      </c>
      <c r="M10" s="114">
        <v>0</v>
      </c>
      <c r="N10" s="114">
        <v>0</v>
      </c>
      <c r="O10" s="114">
        <f t="shared" si="0"/>
        <v>0</v>
      </c>
    </row>
    <row r="11" spans="1:17" ht="23.25" customHeight="1" x14ac:dyDescent="0.25">
      <c r="A11" s="137" t="s">
        <v>82</v>
      </c>
      <c r="B11" s="137"/>
      <c r="C11" s="114">
        <v>838811</v>
      </c>
      <c r="D11" s="114">
        <v>778404</v>
      </c>
      <c r="E11" s="114">
        <v>936429</v>
      </c>
      <c r="F11" s="114">
        <v>816353</v>
      </c>
      <c r="G11" s="114">
        <v>907377</v>
      </c>
      <c r="H11" s="114">
        <v>864240</v>
      </c>
      <c r="I11" s="114">
        <v>861782</v>
      </c>
      <c r="J11" s="114">
        <v>915702</v>
      </c>
      <c r="K11" s="114">
        <v>826684</v>
      </c>
      <c r="L11" s="114">
        <v>916316</v>
      </c>
      <c r="M11" s="114">
        <v>901886</v>
      </c>
      <c r="N11" s="114">
        <v>918387</v>
      </c>
      <c r="O11" s="114">
        <f t="shared" si="0"/>
        <v>10482371</v>
      </c>
    </row>
    <row r="12" spans="1:17" ht="23.25" customHeight="1" thickBot="1" x14ac:dyDescent="0.4">
      <c r="A12" s="94" t="s">
        <v>113</v>
      </c>
      <c r="B12" s="95"/>
      <c r="C12" s="115">
        <f t="shared" ref="C12:O12" si="1">SUM(C8:C11)</f>
        <v>2194741</v>
      </c>
      <c r="D12" s="115">
        <f t="shared" si="1"/>
        <v>2053654</v>
      </c>
      <c r="E12" s="115">
        <f t="shared" si="1"/>
        <v>2242850</v>
      </c>
      <c r="F12" s="115">
        <f t="shared" si="1"/>
        <v>2078591</v>
      </c>
      <c r="G12" s="115">
        <f t="shared" si="1"/>
        <v>2121155</v>
      </c>
      <c r="H12" s="115">
        <f t="shared" si="1"/>
        <v>2239382</v>
      </c>
      <c r="I12" s="115">
        <f t="shared" si="1"/>
        <v>2188539</v>
      </c>
      <c r="J12" s="115">
        <f t="shared" si="1"/>
        <v>2220661</v>
      </c>
      <c r="K12" s="115">
        <f t="shared" si="1"/>
        <v>2172171</v>
      </c>
      <c r="L12" s="115">
        <f t="shared" si="1"/>
        <v>2320727</v>
      </c>
      <c r="M12" s="115">
        <f t="shared" si="1"/>
        <v>2215508</v>
      </c>
      <c r="N12" s="115">
        <f t="shared" si="1"/>
        <v>2254950</v>
      </c>
      <c r="O12" s="115">
        <f t="shared" si="1"/>
        <v>26302929</v>
      </c>
    </row>
    <row r="13" spans="1:17" ht="15" customHeight="1" x14ac:dyDescent="0.3">
      <c r="A13" s="2" t="s">
        <v>114</v>
      </c>
      <c r="I13" s="16"/>
    </row>
    <row r="14" spans="1:17" ht="13.5" customHeight="1" x14ac:dyDescent="0.35">
      <c r="A14" s="101" t="s">
        <v>115</v>
      </c>
      <c r="B14" s="96"/>
      <c r="C14" s="96"/>
      <c r="D14" s="96"/>
      <c r="E14" s="96"/>
      <c r="F14" s="96"/>
      <c r="G14" s="96"/>
      <c r="H14" s="96"/>
      <c r="I14" s="16"/>
    </row>
    <row r="15" spans="1:17" ht="12" customHeight="1" x14ac:dyDescent="0.35">
      <c r="A15" s="101"/>
      <c r="B15" s="96"/>
      <c r="C15" s="96"/>
      <c r="D15" s="96"/>
      <c r="E15" s="96"/>
      <c r="F15" s="96"/>
      <c r="G15" s="96"/>
      <c r="H15" s="96"/>
      <c r="I15" s="16"/>
    </row>
    <row r="16" spans="1:17" ht="13" x14ac:dyDescent="0.3">
      <c r="F16" s="38"/>
    </row>
    <row r="17" spans="1:15" ht="18" x14ac:dyDescent="0.3">
      <c r="A17" s="132" t="s">
        <v>117</v>
      </c>
      <c r="B17" s="133"/>
      <c r="C17" s="103"/>
      <c r="D17" s="104"/>
      <c r="E17" s="102"/>
      <c r="F17" s="104"/>
      <c r="G17" s="102"/>
      <c r="H17" s="102"/>
      <c r="I17" s="102"/>
      <c r="J17" s="104"/>
      <c r="K17" s="102"/>
      <c r="L17" s="102"/>
      <c r="M17" s="104"/>
      <c r="N17" s="102"/>
      <c r="O17" s="105"/>
    </row>
    <row r="18" spans="1:15" ht="17.25" customHeight="1" x14ac:dyDescent="0.35">
      <c r="A18" s="102"/>
      <c r="B18" s="102"/>
      <c r="C18" s="103"/>
      <c r="D18" s="104"/>
      <c r="E18" s="102"/>
      <c r="F18" s="104"/>
      <c r="G18" s="102"/>
      <c r="H18" s="102"/>
      <c r="I18" s="102"/>
      <c r="J18" s="104"/>
      <c r="K18" s="102"/>
      <c r="L18" s="102"/>
      <c r="M18" s="104"/>
      <c r="N18" s="102"/>
      <c r="O18" s="7" t="s">
        <v>0</v>
      </c>
    </row>
    <row r="19" spans="1:15" ht="18" customHeight="1" x14ac:dyDescent="0.3">
      <c r="A19" s="134" t="s">
        <v>108</v>
      </c>
      <c r="B19" s="135"/>
      <c r="C19" s="9" t="s">
        <v>2</v>
      </c>
      <c r="D19" s="9" t="s">
        <v>3</v>
      </c>
      <c r="E19" s="10" t="s">
        <v>4</v>
      </c>
      <c r="F19" s="9" t="s">
        <v>5</v>
      </c>
      <c r="G19" s="10" t="s">
        <v>6</v>
      </c>
      <c r="H19" s="9" t="s">
        <v>7</v>
      </c>
      <c r="I19" s="98" t="s">
        <v>8</v>
      </c>
      <c r="J19" s="9" t="s">
        <v>9</v>
      </c>
      <c r="K19" s="10" t="s">
        <v>10</v>
      </c>
      <c r="L19" s="10" t="s">
        <v>11</v>
      </c>
      <c r="M19" s="9" t="s">
        <v>12</v>
      </c>
      <c r="N19" s="10" t="s">
        <v>13</v>
      </c>
      <c r="O19" s="128" t="s">
        <v>14</v>
      </c>
    </row>
    <row r="20" spans="1:15" ht="18" customHeight="1" x14ac:dyDescent="0.25">
      <c r="A20" s="130" t="s">
        <v>109</v>
      </c>
      <c r="B20" s="131"/>
      <c r="C20" s="12" t="s">
        <v>16</v>
      </c>
      <c r="D20" s="12" t="s">
        <v>17</v>
      </c>
      <c r="E20" s="13" t="s">
        <v>18</v>
      </c>
      <c r="F20" s="12" t="s">
        <v>19</v>
      </c>
      <c r="G20" s="13" t="s">
        <v>20</v>
      </c>
      <c r="H20" s="12" t="s">
        <v>21</v>
      </c>
      <c r="I20" s="99" t="s">
        <v>22</v>
      </c>
      <c r="J20" s="12" t="s">
        <v>23</v>
      </c>
      <c r="K20" s="13" t="s">
        <v>24</v>
      </c>
      <c r="L20" s="13" t="s">
        <v>25</v>
      </c>
      <c r="M20" s="13" t="s">
        <v>26</v>
      </c>
      <c r="N20" s="13" t="s">
        <v>27</v>
      </c>
      <c r="O20" s="129"/>
    </row>
    <row r="21" spans="1:15" ht="23.25" customHeight="1" x14ac:dyDescent="0.25">
      <c r="A21" s="136" t="s">
        <v>110</v>
      </c>
      <c r="B21" s="136"/>
      <c r="C21" s="113">
        <v>882683</v>
      </c>
      <c r="D21" s="113">
        <v>814409</v>
      </c>
      <c r="E21" s="113">
        <v>831662</v>
      </c>
      <c r="F21" s="113">
        <v>801652</v>
      </c>
      <c r="G21" s="113">
        <v>808784</v>
      </c>
      <c r="H21" s="113">
        <v>888992</v>
      </c>
      <c r="I21" s="113">
        <v>849705</v>
      </c>
      <c r="J21" s="113">
        <v>870199</v>
      </c>
      <c r="K21" s="113">
        <v>867946</v>
      </c>
      <c r="L21" s="113">
        <v>923780</v>
      </c>
      <c r="M21" s="113">
        <v>740775</v>
      </c>
      <c r="N21" s="113">
        <v>772724</v>
      </c>
      <c r="O21" s="113">
        <f>SUM(C21:N21)</f>
        <v>10053311</v>
      </c>
    </row>
    <row r="22" spans="1:15" ht="23.25" customHeight="1" x14ac:dyDescent="0.25">
      <c r="A22" s="137" t="s">
        <v>111</v>
      </c>
      <c r="B22" s="137"/>
      <c r="C22" s="114">
        <v>774136</v>
      </c>
      <c r="D22" s="114">
        <v>762578</v>
      </c>
      <c r="E22" s="114">
        <v>763252</v>
      </c>
      <c r="F22" s="114">
        <v>741693</v>
      </c>
      <c r="G22" s="114">
        <v>642465</v>
      </c>
      <c r="H22" s="114">
        <v>747950</v>
      </c>
      <c r="I22" s="114">
        <v>753156</v>
      </c>
      <c r="J22" s="114">
        <v>703958</v>
      </c>
      <c r="K22" s="114">
        <v>780943</v>
      </c>
      <c r="L22" s="114">
        <v>811199</v>
      </c>
      <c r="M22" s="114">
        <v>792093</v>
      </c>
      <c r="N22" s="114">
        <v>726774</v>
      </c>
      <c r="O22" s="114">
        <f t="shared" ref="O22:O24" si="2">SUM(C22:N22)</f>
        <v>9000197</v>
      </c>
    </row>
    <row r="23" spans="1:15" ht="23.25" customHeight="1" x14ac:dyDescent="0.25">
      <c r="A23" s="137" t="s">
        <v>112</v>
      </c>
      <c r="B23" s="137"/>
      <c r="C23" s="114">
        <v>221214</v>
      </c>
      <c r="D23" s="114">
        <v>189027</v>
      </c>
      <c r="E23" s="114">
        <v>192743</v>
      </c>
      <c r="F23" s="114">
        <v>155452</v>
      </c>
      <c r="G23" s="114">
        <v>183645</v>
      </c>
      <c r="H23" s="114">
        <v>190695</v>
      </c>
      <c r="I23" s="114">
        <v>226111</v>
      </c>
      <c r="J23" s="114">
        <v>231009</v>
      </c>
      <c r="K23" s="114">
        <v>191907</v>
      </c>
      <c r="L23" s="114">
        <v>209418</v>
      </c>
      <c r="M23" s="114">
        <v>217177</v>
      </c>
      <c r="N23" s="114">
        <v>53946</v>
      </c>
      <c r="O23" s="114">
        <f t="shared" si="2"/>
        <v>2262344</v>
      </c>
    </row>
    <row r="24" spans="1:15" ht="23.25" customHeight="1" x14ac:dyDescent="0.25">
      <c r="A24" s="137" t="s">
        <v>82</v>
      </c>
      <c r="B24" s="137"/>
      <c r="C24" s="114">
        <v>891919</v>
      </c>
      <c r="D24" s="114">
        <v>909972</v>
      </c>
      <c r="E24" s="114">
        <v>1094178</v>
      </c>
      <c r="F24" s="114">
        <v>946067</v>
      </c>
      <c r="G24" s="114">
        <v>1070717</v>
      </c>
      <c r="H24" s="114">
        <v>1006325</v>
      </c>
      <c r="I24" s="114">
        <v>973599</v>
      </c>
      <c r="J24" s="114">
        <v>1065280</v>
      </c>
      <c r="K24" s="114">
        <v>973565</v>
      </c>
      <c r="L24" s="114">
        <v>1057258</v>
      </c>
      <c r="M24" s="114">
        <v>1072943</v>
      </c>
      <c r="N24" s="114">
        <v>1031256</v>
      </c>
      <c r="O24" s="114">
        <f t="shared" si="2"/>
        <v>12093079</v>
      </c>
    </row>
    <row r="25" spans="1:15" ht="23.25" customHeight="1" thickBot="1" x14ac:dyDescent="0.4">
      <c r="A25" s="94" t="s">
        <v>113</v>
      </c>
      <c r="B25" s="95"/>
      <c r="C25" s="115">
        <f>SUM(C21:C24)</f>
        <v>2769952</v>
      </c>
      <c r="D25" s="115">
        <f t="shared" ref="D25" si="3">SUM(D21:D24)</f>
        <v>2675986</v>
      </c>
      <c r="E25" s="115">
        <f t="shared" ref="E25" si="4">SUM(E21:E24)</f>
        <v>2881835</v>
      </c>
      <c r="F25" s="115">
        <f t="shared" ref="F25" si="5">SUM(F21:F24)</f>
        <v>2644864</v>
      </c>
      <c r="G25" s="115">
        <f t="shared" ref="G25" si="6">SUM(G21:G24)</f>
        <v>2705611</v>
      </c>
      <c r="H25" s="115">
        <f t="shared" ref="H25" si="7">SUM(H21:H24)</f>
        <v>2833962</v>
      </c>
      <c r="I25" s="115">
        <f t="shared" ref="I25" si="8">SUM(I21:I24)</f>
        <v>2802571</v>
      </c>
      <c r="J25" s="115">
        <f t="shared" ref="J25" si="9">SUM(J21:J24)</f>
        <v>2870446</v>
      </c>
      <c r="K25" s="115">
        <f t="shared" ref="K25" si="10">SUM(K21:K24)</f>
        <v>2814361</v>
      </c>
      <c r="L25" s="115">
        <f t="shared" ref="L25" si="11">SUM(L21:L24)</f>
        <v>3001655</v>
      </c>
      <c r="M25" s="115">
        <f t="shared" ref="M25" si="12">SUM(M21:M24)</f>
        <v>2822988</v>
      </c>
      <c r="N25" s="115">
        <f t="shared" ref="N25" si="13">SUM(N21:N24)</f>
        <v>2584700</v>
      </c>
      <c r="O25" s="115">
        <f t="shared" ref="O25" si="14">SUM(O21:O24)</f>
        <v>33408931</v>
      </c>
    </row>
    <row r="26" spans="1:15" ht="15" customHeight="1" x14ac:dyDescent="0.3">
      <c r="A26" s="2" t="s">
        <v>114</v>
      </c>
      <c r="I26" s="16"/>
    </row>
    <row r="27" spans="1:15" ht="13.5" customHeight="1" x14ac:dyDescent="0.35">
      <c r="A27" s="101" t="s">
        <v>115</v>
      </c>
      <c r="B27" s="96"/>
      <c r="C27" s="108"/>
      <c r="D27" s="108"/>
      <c r="E27" s="108"/>
      <c r="F27" s="108"/>
      <c r="G27" s="108"/>
      <c r="H27" s="108"/>
      <c r="I27" s="108"/>
      <c r="J27" s="108"/>
      <c r="K27" s="108"/>
      <c r="L27" s="108"/>
      <c r="M27" s="108"/>
      <c r="N27" s="108"/>
      <c r="O27" s="108"/>
    </row>
    <row r="28" spans="1:15" x14ac:dyDescent="0.25">
      <c r="E28"/>
      <c r="F28"/>
      <c r="G28"/>
    </row>
    <row r="29" spans="1:15" x14ac:dyDescent="0.25">
      <c r="E29"/>
      <c r="F29"/>
      <c r="G29"/>
    </row>
    <row r="30" spans="1:15" ht="18" x14ac:dyDescent="0.3">
      <c r="A30" s="106" t="s">
        <v>118</v>
      </c>
      <c r="B30" s="107"/>
      <c r="C30" s="103"/>
      <c r="D30" s="104"/>
      <c r="E30" s="102"/>
      <c r="F30" s="104"/>
      <c r="G30" s="102"/>
      <c r="H30" s="102"/>
      <c r="I30" s="102"/>
      <c r="J30" s="104"/>
      <c r="K30" s="102"/>
      <c r="L30" s="102"/>
      <c r="M30" s="104"/>
      <c r="N30" s="102"/>
      <c r="O30" s="105"/>
    </row>
    <row r="31" spans="1:15" ht="17.25" customHeight="1" x14ac:dyDescent="0.35">
      <c r="A31" s="102"/>
      <c r="B31" s="102"/>
      <c r="C31" s="103"/>
      <c r="D31" s="104"/>
      <c r="E31" s="102"/>
      <c r="F31" s="104"/>
      <c r="G31" s="102"/>
      <c r="H31" s="102"/>
      <c r="I31" s="102"/>
      <c r="J31" s="104"/>
      <c r="K31" s="102"/>
      <c r="L31" s="102"/>
      <c r="M31" s="104"/>
      <c r="N31" s="102"/>
      <c r="O31" s="7" t="s">
        <v>0</v>
      </c>
    </row>
    <row r="32" spans="1:15" ht="18" customHeight="1" x14ac:dyDescent="0.3">
      <c r="A32" s="134" t="s">
        <v>108</v>
      </c>
      <c r="B32" s="135"/>
      <c r="C32" s="9" t="s">
        <v>2</v>
      </c>
      <c r="D32" s="9" t="s">
        <v>3</v>
      </c>
      <c r="E32" s="10" t="s">
        <v>4</v>
      </c>
      <c r="F32" s="9" t="s">
        <v>5</v>
      </c>
      <c r="G32" s="10" t="s">
        <v>6</v>
      </c>
      <c r="H32" s="9" t="s">
        <v>7</v>
      </c>
      <c r="I32" s="98" t="s">
        <v>8</v>
      </c>
      <c r="J32" s="9" t="s">
        <v>9</v>
      </c>
      <c r="K32" s="10" t="s">
        <v>10</v>
      </c>
      <c r="L32" s="10" t="s">
        <v>11</v>
      </c>
      <c r="M32" s="9" t="s">
        <v>12</v>
      </c>
      <c r="N32" s="10" t="s">
        <v>13</v>
      </c>
      <c r="O32" s="128" t="s">
        <v>14</v>
      </c>
    </row>
    <row r="33" spans="1:15" ht="18" customHeight="1" x14ac:dyDescent="0.25">
      <c r="A33" s="130" t="s">
        <v>109</v>
      </c>
      <c r="B33" s="131"/>
      <c r="C33" s="12" t="s">
        <v>16</v>
      </c>
      <c r="D33" s="12" t="s">
        <v>17</v>
      </c>
      <c r="E33" s="13" t="s">
        <v>18</v>
      </c>
      <c r="F33" s="12" t="s">
        <v>19</v>
      </c>
      <c r="G33" s="13" t="s">
        <v>20</v>
      </c>
      <c r="H33" s="12" t="s">
        <v>21</v>
      </c>
      <c r="I33" s="99" t="s">
        <v>22</v>
      </c>
      <c r="J33" s="12" t="s">
        <v>23</v>
      </c>
      <c r="K33" s="13" t="s">
        <v>24</v>
      </c>
      <c r="L33" s="13" t="s">
        <v>25</v>
      </c>
      <c r="M33" s="13" t="s">
        <v>26</v>
      </c>
      <c r="N33" s="13" t="s">
        <v>27</v>
      </c>
      <c r="O33" s="129"/>
    </row>
    <row r="34" spans="1:15" ht="23.25" customHeight="1" x14ac:dyDescent="0.25">
      <c r="A34" s="136" t="s">
        <v>110</v>
      </c>
      <c r="B34" s="136"/>
      <c r="C34" s="113">
        <v>755358</v>
      </c>
      <c r="D34" s="113">
        <v>693369</v>
      </c>
      <c r="E34" s="113">
        <v>874761</v>
      </c>
      <c r="F34" s="113">
        <v>787342</v>
      </c>
      <c r="G34" s="113">
        <v>750782</v>
      </c>
      <c r="H34" s="113">
        <v>822727</v>
      </c>
      <c r="I34" s="113">
        <v>751097</v>
      </c>
      <c r="J34" s="113">
        <v>791290</v>
      </c>
      <c r="K34" s="113">
        <v>856727</v>
      </c>
      <c r="L34" s="113">
        <v>832158</v>
      </c>
      <c r="M34" s="113">
        <v>821177</v>
      </c>
      <c r="N34" s="113">
        <v>731271</v>
      </c>
      <c r="O34" s="113">
        <f>SUM(C34:N34)</f>
        <v>9468059</v>
      </c>
    </row>
    <row r="35" spans="1:15" ht="23.25" customHeight="1" x14ac:dyDescent="0.25">
      <c r="A35" s="137" t="s">
        <v>111</v>
      </c>
      <c r="B35" s="137"/>
      <c r="C35" s="114">
        <v>722462</v>
      </c>
      <c r="D35" s="114">
        <v>677591</v>
      </c>
      <c r="E35" s="114">
        <v>690054</v>
      </c>
      <c r="F35" s="114">
        <v>551629</v>
      </c>
      <c r="G35" s="114">
        <v>570611</v>
      </c>
      <c r="H35" s="114">
        <v>641052</v>
      </c>
      <c r="I35" s="114">
        <v>692786</v>
      </c>
      <c r="J35" s="114">
        <v>617101</v>
      </c>
      <c r="K35" s="114">
        <v>667710</v>
      </c>
      <c r="L35" s="114">
        <v>676566</v>
      </c>
      <c r="M35" s="114">
        <v>722270</v>
      </c>
      <c r="N35" s="114">
        <v>625133</v>
      </c>
      <c r="O35" s="114">
        <f t="shared" ref="O35:O37" si="15">SUM(C35:N35)</f>
        <v>7854965</v>
      </c>
    </row>
    <row r="36" spans="1:15" ht="23.25" customHeight="1" x14ac:dyDescent="0.25">
      <c r="A36" s="137" t="s">
        <v>112</v>
      </c>
      <c r="B36" s="137"/>
      <c r="C36" s="114">
        <v>317026</v>
      </c>
      <c r="D36" s="114">
        <v>306816</v>
      </c>
      <c r="E36" s="114">
        <v>296886</v>
      </c>
      <c r="F36" s="114">
        <v>275504</v>
      </c>
      <c r="G36" s="114">
        <v>306940</v>
      </c>
      <c r="H36" s="114">
        <v>305050</v>
      </c>
      <c r="I36" s="114">
        <v>330197</v>
      </c>
      <c r="J36" s="114">
        <v>323721</v>
      </c>
      <c r="K36" s="114">
        <v>311570</v>
      </c>
      <c r="L36" s="114">
        <v>321748</v>
      </c>
      <c r="M36" s="114">
        <v>304283</v>
      </c>
      <c r="N36" s="114">
        <v>181150</v>
      </c>
      <c r="O36" s="114">
        <f t="shared" si="15"/>
        <v>3580891</v>
      </c>
    </row>
    <row r="37" spans="1:15" ht="23.25" customHeight="1" x14ac:dyDescent="0.25">
      <c r="A37" s="137" t="s">
        <v>82</v>
      </c>
      <c r="B37" s="137"/>
      <c r="C37" s="114">
        <v>801908</v>
      </c>
      <c r="D37" s="114">
        <v>786495</v>
      </c>
      <c r="E37" s="114">
        <v>988529</v>
      </c>
      <c r="F37" s="114">
        <v>907319</v>
      </c>
      <c r="G37" s="114">
        <v>1071895</v>
      </c>
      <c r="H37" s="114">
        <v>951637</v>
      </c>
      <c r="I37" s="114">
        <v>941012</v>
      </c>
      <c r="J37" s="114">
        <v>908953</v>
      </c>
      <c r="K37" s="114">
        <v>915215</v>
      </c>
      <c r="L37" s="114">
        <v>991682</v>
      </c>
      <c r="M37" s="114">
        <v>1056259</v>
      </c>
      <c r="N37" s="114">
        <v>952612</v>
      </c>
      <c r="O37" s="114">
        <f t="shared" si="15"/>
        <v>11273516</v>
      </c>
    </row>
    <row r="38" spans="1:15" ht="23.25" customHeight="1" thickBot="1" x14ac:dyDescent="0.4">
      <c r="A38" s="94" t="s">
        <v>113</v>
      </c>
      <c r="B38" s="95"/>
      <c r="C38" s="115">
        <f>SUM(C34:C37)</f>
        <v>2596754</v>
      </c>
      <c r="D38" s="115">
        <f t="shared" ref="D38" si="16">SUM(D34:D37)</f>
        <v>2464271</v>
      </c>
      <c r="E38" s="115">
        <f t="shared" ref="E38" si="17">SUM(E34:E37)</f>
        <v>2850230</v>
      </c>
      <c r="F38" s="115">
        <f t="shared" ref="F38" si="18">SUM(F34:F37)</f>
        <v>2521794</v>
      </c>
      <c r="G38" s="115">
        <f t="shared" ref="G38" si="19">SUM(G34:G37)</f>
        <v>2700228</v>
      </c>
      <c r="H38" s="115">
        <f t="shared" ref="H38" si="20">SUM(H34:H37)</f>
        <v>2720466</v>
      </c>
      <c r="I38" s="115">
        <f t="shared" ref="I38" si="21">SUM(I34:I37)</f>
        <v>2715092</v>
      </c>
      <c r="J38" s="115">
        <f t="shared" ref="J38" si="22">SUM(J34:J37)</f>
        <v>2641065</v>
      </c>
      <c r="K38" s="115">
        <f t="shared" ref="K38" si="23">SUM(K34:K37)</f>
        <v>2751222</v>
      </c>
      <c r="L38" s="115">
        <f t="shared" ref="L38" si="24">SUM(L34:L37)</f>
        <v>2822154</v>
      </c>
      <c r="M38" s="115">
        <f t="shared" ref="M38" si="25">SUM(M34:M37)</f>
        <v>2903989</v>
      </c>
      <c r="N38" s="115">
        <f t="shared" ref="N38" si="26">SUM(N34:N37)</f>
        <v>2490166</v>
      </c>
      <c r="O38" s="115">
        <f t="shared" ref="O38" si="27">SUM(O34:O37)</f>
        <v>32177431</v>
      </c>
    </row>
    <row r="39" spans="1:15" ht="15" customHeight="1" x14ac:dyDescent="0.3">
      <c r="A39" s="2" t="s">
        <v>114</v>
      </c>
      <c r="I39" s="16"/>
    </row>
    <row r="40" spans="1:15" ht="13.5" customHeight="1" x14ac:dyDescent="0.35">
      <c r="A40" s="101" t="s">
        <v>115</v>
      </c>
      <c r="B40" s="96"/>
      <c r="C40" s="108"/>
      <c r="D40" s="108"/>
      <c r="E40" s="108"/>
      <c r="F40" s="108"/>
      <c r="G40" s="108"/>
      <c r="H40" s="108"/>
      <c r="I40" s="108"/>
      <c r="J40" s="108"/>
      <c r="K40" s="108"/>
      <c r="L40" s="108"/>
      <c r="M40" s="108"/>
      <c r="N40" s="108"/>
      <c r="O40" s="108"/>
    </row>
    <row r="41" spans="1:15" x14ac:dyDescent="0.25">
      <c r="C41" s="97"/>
      <c r="E41"/>
      <c r="F41"/>
      <c r="G41"/>
    </row>
    <row r="42" spans="1:15" x14ac:dyDescent="0.25">
      <c r="E42"/>
      <c r="F42"/>
      <c r="G42"/>
    </row>
    <row r="43" spans="1:15" x14ac:dyDescent="0.25">
      <c r="E43"/>
      <c r="F43"/>
      <c r="G43"/>
    </row>
    <row r="44" spans="1:15" x14ac:dyDescent="0.25">
      <c r="B44"/>
      <c r="C44"/>
      <c r="D44"/>
      <c r="E44"/>
      <c r="F44"/>
      <c r="G44"/>
      <c r="L44"/>
    </row>
    <row r="45" spans="1:15" x14ac:dyDescent="0.25">
      <c r="B45"/>
      <c r="C45"/>
      <c r="D45"/>
      <c r="E45"/>
      <c r="F45"/>
      <c r="G45"/>
      <c r="H45"/>
      <c r="I45"/>
      <c r="J45"/>
      <c r="K45"/>
      <c r="L45"/>
    </row>
    <row r="46" spans="1:15" x14ac:dyDescent="0.25">
      <c r="B46"/>
      <c r="C46"/>
      <c r="D46"/>
      <c r="E46"/>
      <c r="F46"/>
      <c r="G46"/>
      <c r="H46"/>
      <c r="I46"/>
      <c r="J46"/>
      <c r="K46"/>
      <c r="L46"/>
    </row>
    <row r="47" spans="1:15" x14ac:dyDescent="0.25">
      <c r="B47"/>
      <c r="C47"/>
      <c r="D47"/>
      <c r="E47"/>
      <c r="F47"/>
      <c r="G47"/>
      <c r="H47"/>
      <c r="I47"/>
      <c r="J47"/>
      <c r="K47"/>
      <c r="L47"/>
    </row>
    <row r="48" spans="1:15" x14ac:dyDescent="0.25">
      <c r="B48"/>
      <c r="C48"/>
      <c r="D48"/>
      <c r="E48"/>
      <c r="F48"/>
      <c r="G48"/>
      <c r="H48"/>
      <c r="I48"/>
      <c r="J48"/>
      <c r="K48"/>
      <c r="L48"/>
    </row>
    <row r="49" spans="2:12" x14ac:dyDescent="0.25">
      <c r="B49"/>
      <c r="C49"/>
      <c r="D49"/>
      <c r="E49"/>
      <c r="F49"/>
      <c r="G49"/>
      <c r="H49"/>
      <c r="I49"/>
      <c r="J49"/>
      <c r="K49"/>
      <c r="L49"/>
    </row>
    <row r="50" spans="2:12" x14ac:dyDescent="0.25">
      <c r="B50"/>
      <c r="C50"/>
      <c r="D50"/>
      <c r="E50"/>
      <c r="F50"/>
      <c r="G50"/>
      <c r="L50"/>
    </row>
    <row r="51" spans="2:12" x14ac:dyDescent="0.25">
      <c r="B51"/>
      <c r="C51"/>
      <c r="D51"/>
      <c r="E51"/>
      <c r="F51"/>
      <c r="G51"/>
      <c r="L51"/>
    </row>
    <row r="52" spans="2:12" x14ac:dyDescent="0.25">
      <c r="B52"/>
      <c r="C52"/>
      <c r="D52"/>
      <c r="E52"/>
      <c r="F52"/>
      <c r="G52"/>
      <c r="H52"/>
      <c r="I52"/>
      <c r="L52"/>
    </row>
    <row r="53" spans="2:12" x14ac:dyDescent="0.25">
      <c r="B53"/>
      <c r="C53"/>
      <c r="D53"/>
      <c r="E53"/>
      <c r="F53"/>
      <c r="G53"/>
      <c r="H53"/>
      <c r="I53"/>
      <c r="L53"/>
    </row>
    <row r="54" spans="2:12" x14ac:dyDescent="0.25">
      <c r="B54"/>
      <c r="C54"/>
      <c r="D54"/>
      <c r="E54"/>
      <c r="F54"/>
      <c r="G54"/>
      <c r="H54"/>
      <c r="I54"/>
      <c r="J54"/>
      <c r="K54"/>
      <c r="L54"/>
    </row>
    <row r="55" spans="2:12" x14ac:dyDescent="0.25">
      <c r="B55"/>
      <c r="C55"/>
      <c r="D55"/>
      <c r="E55"/>
      <c r="F55"/>
      <c r="G55"/>
      <c r="H55"/>
      <c r="I55"/>
      <c r="J55"/>
      <c r="K55"/>
      <c r="L55"/>
    </row>
    <row r="56" spans="2:12" x14ac:dyDescent="0.25">
      <c r="B56"/>
      <c r="C56"/>
      <c r="D56"/>
      <c r="E56"/>
      <c r="F56"/>
      <c r="G56"/>
      <c r="H56"/>
      <c r="I56"/>
      <c r="J56"/>
      <c r="K56"/>
      <c r="L56"/>
    </row>
    <row r="57" spans="2:12" x14ac:dyDescent="0.25">
      <c r="B57"/>
      <c r="C57"/>
      <c r="D57"/>
      <c r="E57"/>
      <c r="F57"/>
      <c r="G57"/>
      <c r="H57"/>
      <c r="I57"/>
      <c r="J57"/>
      <c r="K57"/>
      <c r="L57"/>
    </row>
    <row r="58" spans="2:12" x14ac:dyDescent="0.25">
      <c r="B58"/>
      <c r="C58"/>
      <c r="D58"/>
      <c r="E58"/>
      <c r="F58"/>
      <c r="G58"/>
      <c r="H58"/>
      <c r="I58"/>
      <c r="J58"/>
      <c r="K58"/>
      <c r="L58"/>
    </row>
    <row r="59" spans="2:12" x14ac:dyDescent="0.25">
      <c r="B59"/>
      <c r="C59"/>
      <c r="D59"/>
      <c r="E59"/>
      <c r="F59"/>
      <c r="G59"/>
      <c r="H59"/>
      <c r="I59"/>
      <c r="J59"/>
      <c r="K59"/>
      <c r="L59"/>
    </row>
    <row r="60" spans="2:12" x14ac:dyDescent="0.25">
      <c r="B60"/>
      <c r="C60"/>
      <c r="D60"/>
      <c r="E60"/>
      <c r="F60"/>
      <c r="G60"/>
      <c r="H60"/>
      <c r="I60"/>
      <c r="J60"/>
      <c r="K60"/>
      <c r="L60"/>
    </row>
    <row r="61" spans="2:12" x14ac:dyDescent="0.25">
      <c r="B61"/>
      <c r="C61"/>
      <c r="D61"/>
      <c r="E61"/>
      <c r="F61"/>
      <c r="G61"/>
      <c r="H61"/>
      <c r="I61"/>
      <c r="J61"/>
      <c r="K61"/>
      <c r="L61"/>
    </row>
    <row r="62" spans="2:12" x14ac:dyDescent="0.25">
      <c r="B62"/>
      <c r="C62"/>
      <c r="D62"/>
      <c r="E62"/>
      <c r="F62"/>
      <c r="G62"/>
      <c r="H62"/>
      <c r="I62"/>
      <c r="J62"/>
      <c r="K62"/>
      <c r="L62"/>
    </row>
    <row r="63" spans="2:12" x14ac:dyDescent="0.25">
      <c r="B63"/>
      <c r="C63"/>
      <c r="D63"/>
      <c r="E63"/>
      <c r="F63"/>
      <c r="G63"/>
      <c r="H63"/>
      <c r="I63"/>
      <c r="J63"/>
      <c r="K63"/>
      <c r="L63"/>
    </row>
  </sheetData>
  <mergeCells count="23">
    <mergeCell ref="A34:B34"/>
    <mergeCell ref="A35:B35"/>
    <mergeCell ref="A36:B36"/>
    <mergeCell ref="A37:B37"/>
    <mergeCell ref="A23:B23"/>
    <mergeCell ref="A24:B24"/>
    <mergeCell ref="A32:B32"/>
    <mergeCell ref="O32:O33"/>
    <mergeCell ref="A33:B33"/>
    <mergeCell ref="O6:O7"/>
    <mergeCell ref="A4:B4"/>
    <mergeCell ref="A17:B17"/>
    <mergeCell ref="A19:B19"/>
    <mergeCell ref="O19:O20"/>
    <mergeCell ref="A20:B20"/>
    <mergeCell ref="A8:B8"/>
    <mergeCell ref="A9:B9"/>
    <mergeCell ref="A10:B10"/>
    <mergeCell ref="A11:B11"/>
    <mergeCell ref="A21:B21"/>
    <mergeCell ref="A22:B22"/>
    <mergeCell ref="A6:B6"/>
    <mergeCell ref="A7:B7"/>
  </mergeCells>
  <hyperlinks>
    <hyperlink ref="Q2" location="Sumário!A1" display="Sumário!A1" xr:uid="{31EA13C7-640D-4022-96EE-33D0EB27DB27}"/>
  </hyperlinks>
  <printOptions verticalCentered="1" gridLinesSet="0"/>
  <pageMargins left="0.7" right="0.7" top="0.75" bottom="0.75" header="0.3" footer="0.3"/>
  <pageSetup paperSize="9" scale="61" orientation="portrait" horizontalDpi="4294967294" verticalDpi="4294967294" r:id="rId1"/>
  <headerFooter alignWithMargins="0">
    <oddHeader>&amp;R&amp;"Arial,Negrito"&amp;12ESTATÍSTICA
&amp;EDA SIDERURGIA</oddHeader>
    <oddFooter>&amp;L&amp;"Arial,Negrito"&amp;14IABr&amp;"Arial,Normal"/ &amp;"Arial,Itálico"Instituto Aço Brasil&amp;R&amp;"Arial,Negrito"&amp;14 9</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5"/>
  <sheetViews>
    <sheetView showGridLines="0" zoomScale="60" zoomScaleNormal="60" zoomScaleSheetLayoutView="80" workbookViewId="0">
      <pane xSplit="1" ySplit="5" topLeftCell="B6" activePane="bottomRight" state="frozen"/>
      <selection activeCell="E8" sqref="E8"/>
      <selection pane="topRight" activeCell="E8" sqref="E8"/>
      <selection pane="bottomLeft" activeCell="E8" sqref="E8"/>
      <selection pane="bottomRight" activeCell="P2" sqref="P2"/>
    </sheetView>
  </sheetViews>
  <sheetFormatPr defaultColWidth="11.453125" defaultRowHeight="12.5" x14ac:dyDescent="0.25"/>
  <cols>
    <col min="1" max="1" width="87.26953125" style="2" customWidth="1"/>
    <col min="2" max="13" width="13.54296875" style="2" customWidth="1"/>
    <col min="14" max="14" width="15" style="2" customWidth="1"/>
    <col min="15" max="15" width="14.54296875" style="2" bestFit="1" customWidth="1"/>
    <col min="16" max="16" width="14.26953125" style="2" customWidth="1"/>
    <col min="17" max="16384" width="11.453125" style="2"/>
  </cols>
  <sheetData>
    <row r="1" spans="1:16" ht="19" customHeight="1" x14ac:dyDescent="0.4">
      <c r="A1" s="1" t="s">
        <v>128</v>
      </c>
    </row>
    <row r="2" spans="1:16" ht="35.5" x14ac:dyDescent="0.35">
      <c r="A2" s="112" t="s">
        <v>129</v>
      </c>
      <c r="N2" s="3"/>
      <c r="P2" s="111" t="s">
        <v>121</v>
      </c>
    </row>
    <row r="3" spans="1:16" ht="18" customHeight="1" x14ac:dyDescent="0.35">
      <c r="A3" s="4"/>
      <c r="B3" s="5"/>
      <c r="C3" s="6"/>
      <c r="D3" s="4"/>
      <c r="E3" s="6"/>
      <c r="F3" s="4"/>
      <c r="G3" s="6"/>
      <c r="H3" s="4"/>
      <c r="I3" s="6"/>
      <c r="J3" s="4"/>
      <c r="K3" s="4"/>
      <c r="L3" s="6"/>
      <c r="M3" s="4"/>
      <c r="N3" s="7" t="s">
        <v>0</v>
      </c>
    </row>
    <row r="4" spans="1:16" ht="17.149999999999999" customHeight="1" x14ac:dyDescent="0.35">
      <c r="A4" s="8" t="s">
        <v>1</v>
      </c>
      <c r="B4" s="9" t="s">
        <v>2</v>
      </c>
      <c r="C4" s="9" t="s">
        <v>3</v>
      </c>
      <c r="D4" s="10" t="s">
        <v>4</v>
      </c>
      <c r="E4" s="9" t="s">
        <v>5</v>
      </c>
      <c r="F4" s="10" t="s">
        <v>6</v>
      </c>
      <c r="G4" s="9" t="s">
        <v>7</v>
      </c>
      <c r="H4" s="10" t="s">
        <v>8</v>
      </c>
      <c r="I4" s="9" t="s">
        <v>9</v>
      </c>
      <c r="J4" s="10" t="s">
        <v>10</v>
      </c>
      <c r="K4" s="10" t="s">
        <v>11</v>
      </c>
      <c r="L4" s="9" t="s">
        <v>12</v>
      </c>
      <c r="M4" s="10" t="s">
        <v>13</v>
      </c>
      <c r="N4" s="128" t="s">
        <v>14</v>
      </c>
    </row>
    <row r="5" spans="1:16" ht="17.149999999999999" customHeight="1" x14ac:dyDescent="0.25">
      <c r="A5" s="11" t="s">
        <v>15</v>
      </c>
      <c r="B5" s="12" t="s">
        <v>16</v>
      </c>
      <c r="C5" s="12" t="s">
        <v>17</v>
      </c>
      <c r="D5" s="13" t="s">
        <v>18</v>
      </c>
      <c r="E5" s="12" t="s">
        <v>19</v>
      </c>
      <c r="F5" s="13" t="s">
        <v>20</v>
      </c>
      <c r="G5" s="12" t="s">
        <v>21</v>
      </c>
      <c r="H5" s="13" t="s">
        <v>22</v>
      </c>
      <c r="I5" s="12" t="s">
        <v>23</v>
      </c>
      <c r="J5" s="13" t="s">
        <v>24</v>
      </c>
      <c r="K5" s="13" t="s">
        <v>25</v>
      </c>
      <c r="L5" s="13" t="s">
        <v>26</v>
      </c>
      <c r="M5" s="13" t="s">
        <v>27</v>
      </c>
      <c r="N5" s="129"/>
    </row>
    <row r="6" spans="1:16" ht="27.75" customHeight="1" x14ac:dyDescent="0.25">
      <c r="A6" s="14" t="s">
        <v>67</v>
      </c>
      <c r="B6" s="15">
        <v>2769952</v>
      </c>
      <c r="C6" s="15">
        <v>2675986</v>
      </c>
      <c r="D6" s="15">
        <v>2881835</v>
      </c>
      <c r="E6" s="15">
        <v>2644864</v>
      </c>
      <c r="F6" s="15">
        <v>2705611</v>
      </c>
      <c r="G6" s="15">
        <v>2833962</v>
      </c>
      <c r="H6" s="15">
        <v>2802571</v>
      </c>
      <c r="I6" s="15">
        <v>2870446</v>
      </c>
      <c r="J6" s="15">
        <v>2814361</v>
      </c>
      <c r="K6" s="15">
        <v>3001655</v>
      </c>
      <c r="L6" s="15">
        <v>2822988</v>
      </c>
      <c r="M6" s="15">
        <v>2584700</v>
      </c>
      <c r="N6" s="15">
        <f>SUM(B6:M6)</f>
        <v>33408931</v>
      </c>
      <c r="O6" s="123"/>
    </row>
    <row r="7" spans="1:16" ht="23.25" customHeight="1" x14ac:dyDescent="0.25">
      <c r="A7" s="14" t="s">
        <v>28</v>
      </c>
      <c r="B7" s="15">
        <f t="shared" ref="B7:N7" si="0">B8+B11</f>
        <v>643390</v>
      </c>
      <c r="C7" s="15">
        <f t="shared" si="0"/>
        <v>619545</v>
      </c>
      <c r="D7" s="15">
        <f t="shared" si="0"/>
        <v>807999</v>
      </c>
      <c r="E7" s="15">
        <f t="shared" si="0"/>
        <v>509280</v>
      </c>
      <c r="F7" s="15">
        <f t="shared" si="0"/>
        <v>684887</v>
      </c>
      <c r="G7" s="15">
        <f t="shared" si="0"/>
        <v>729900</v>
      </c>
      <c r="H7" s="15">
        <f t="shared" si="0"/>
        <v>727038</v>
      </c>
      <c r="I7" s="15">
        <f t="shared" si="0"/>
        <v>661443</v>
      </c>
      <c r="J7" s="15">
        <f t="shared" si="0"/>
        <v>779733</v>
      </c>
      <c r="K7" s="15">
        <f t="shared" si="0"/>
        <v>796908</v>
      </c>
      <c r="L7" s="15">
        <f t="shared" si="0"/>
        <v>856177</v>
      </c>
      <c r="M7" s="15">
        <f t="shared" si="0"/>
        <v>976926</v>
      </c>
      <c r="N7" s="15">
        <f t="shared" si="0"/>
        <v>8793226</v>
      </c>
      <c r="O7" s="124"/>
    </row>
    <row r="8" spans="1:16" ht="23.25" customHeight="1" x14ac:dyDescent="0.25">
      <c r="A8" s="17" t="s">
        <v>29</v>
      </c>
      <c r="B8" s="18">
        <f t="shared" ref="B8:N8" si="1">B9+B10</f>
        <v>608885</v>
      </c>
      <c r="C8" s="18">
        <f t="shared" si="1"/>
        <v>552968</v>
      </c>
      <c r="D8" s="18">
        <f t="shared" si="1"/>
        <v>750472</v>
      </c>
      <c r="E8" s="18">
        <f t="shared" si="1"/>
        <v>487380</v>
      </c>
      <c r="F8" s="18">
        <f t="shared" si="1"/>
        <v>645290</v>
      </c>
      <c r="G8" s="18">
        <f t="shared" si="1"/>
        <v>693118</v>
      </c>
      <c r="H8" s="18">
        <f t="shared" si="1"/>
        <v>689352</v>
      </c>
      <c r="I8" s="18">
        <f t="shared" si="1"/>
        <v>591183</v>
      </c>
      <c r="J8" s="18">
        <f t="shared" si="1"/>
        <v>706730</v>
      </c>
      <c r="K8" s="18">
        <f t="shared" si="1"/>
        <v>759975</v>
      </c>
      <c r="L8" s="18">
        <f t="shared" si="1"/>
        <v>798235</v>
      </c>
      <c r="M8" s="18">
        <f t="shared" si="1"/>
        <v>892218</v>
      </c>
      <c r="N8" s="18">
        <f t="shared" si="1"/>
        <v>8175806</v>
      </c>
      <c r="O8" s="124"/>
    </row>
    <row r="9" spans="1:16" ht="23.25" customHeight="1" x14ac:dyDescent="0.25">
      <c r="A9" s="19" t="s">
        <v>30</v>
      </c>
      <c r="B9" s="18">
        <v>569151</v>
      </c>
      <c r="C9" s="18">
        <v>413855</v>
      </c>
      <c r="D9" s="18">
        <v>638929</v>
      </c>
      <c r="E9" s="18">
        <v>428450</v>
      </c>
      <c r="F9" s="18">
        <v>565759</v>
      </c>
      <c r="G9" s="18">
        <v>594700</v>
      </c>
      <c r="H9" s="18">
        <v>606342</v>
      </c>
      <c r="I9" s="18">
        <v>529340</v>
      </c>
      <c r="J9" s="18">
        <v>641042</v>
      </c>
      <c r="K9" s="18">
        <v>717058</v>
      </c>
      <c r="L9" s="18">
        <v>623107</v>
      </c>
      <c r="M9" s="18">
        <v>861776</v>
      </c>
      <c r="N9" s="18">
        <f>SUM(B9:M9)</f>
        <v>7189509</v>
      </c>
      <c r="O9" s="124"/>
    </row>
    <row r="10" spans="1:16" ht="23.25" customHeight="1" x14ac:dyDescent="0.25">
      <c r="A10" s="20" t="s">
        <v>31</v>
      </c>
      <c r="B10" s="21">
        <v>39734</v>
      </c>
      <c r="C10" s="21">
        <v>139113</v>
      </c>
      <c r="D10" s="21">
        <v>111543</v>
      </c>
      <c r="E10" s="21">
        <v>58930</v>
      </c>
      <c r="F10" s="21">
        <v>79531</v>
      </c>
      <c r="G10" s="21">
        <v>98418</v>
      </c>
      <c r="H10" s="21">
        <v>83010</v>
      </c>
      <c r="I10" s="21">
        <v>61843</v>
      </c>
      <c r="J10" s="21">
        <v>65688</v>
      </c>
      <c r="K10" s="21">
        <v>42917</v>
      </c>
      <c r="L10" s="21">
        <v>175128</v>
      </c>
      <c r="M10" s="21">
        <v>30442</v>
      </c>
      <c r="N10" s="21">
        <f>SUM(B10:M10)</f>
        <v>986297</v>
      </c>
      <c r="O10" s="124"/>
    </row>
    <row r="11" spans="1:16" ht="23.25" customHeight="1" x14ac:dyDescent="0.25">
      <c r="A11" s="22" t="s">
        <v>32</v>
      </c>
      <c r="B11" s="18">
        <f t="shared" ref="B11:N11" si="2">B12+B13</f>
        <v>34505</v>
      </c>
      <c r="C11" s="18">
        <f t="shared" si="2"/>
        <v>66577</v>
      </c>
      <c r="D11" s="18">
        <f t="shared" si="2"/>
        <v>57527</v>
      </c>
      <c r="E11" s="18">
        <f t="shared" si="2"/>
        <v>21900</v>
      </c>
      <c r="F11" s="18">
        <f t="shared" si="2"/>
        <v>39597</v>
      </c>
      <c r="G11" s="18">
        <f t="shared" si="2"/>
        <v>36782</v>
      </c>
      <c r="H11" s="18">
        <f t="shared" si="2"/>
        <v>37686</v>
      </c>
      <c r="I11" s="18">
        <f t="shared" si="2"/>
        <v>70260</v>
      </c>
      <c r="J11" s="18">
        <f t="shared" si="2"/>
        <v>73003</v>
      </c>
      <c r="K11" s="18">
        <f t="shared" si="2"/>
        <v>36933</v>
      </c>
      <c r="L11" s="18">
        <f t="shared" si="2"/>
        <v>57942</v>
      </c>
      <c r="M11" s="18">
        <f t="shared" si="2"/>
        <v>84708</v>
      </c>
      <c r="N11" s="18">
        <f t="shared" si="2"/>
        <v>617420</v>
      </c>
      <c r="O11" s="124"/>
    </row>
    <row r="12" spans="1:16" ht="23.25" customHeight="1" x14ac:dyDescent="0.25">
      <c r="A12" s="19" t="s">
        <v>30</v>
      </c>
      <c r="B12" s="18">
        <v>34505</v>
      </c>
      <c r="C12" s="18">
        <v>64046</v>
      </c>
      <c r="D12" s="18">
        <v>57527</v>
      </c>
      <c r="E12" s="18">
        <v>21297</v>
      </c>
      <c r="F12" s="18">
        <v>38713</v>
      </c>
      <c r="G12" s="18">
        <v>36079</v>
      </c>
      <c r="H12" s="18">
        <v>35802</v>
      </c>
      <c r="I12" s="18">
        <v>68376</v>
      </c>
      <c r="J12" s="18">
        <v>72255</v>
      </c>
      <c r="K12" s="18">
        <v>34644</v>
      </c>
      <c r="L12" s="18">
        <v>57160</v>
      </c>
      <c r="M12" s="18">
        <v>83900</v>
      </c>
      <c r="N12" s="18">
        <f t="shared" ref="N12:N13" si="3">SUM(B12:M12)</f>
        <v>604304</v>
      </c>
      <c r="O12" s="124"/>
    </row>
    <row r="13" spans="1:16" ht="23.25" customHeight="1" x14ac:dyDescent="0.25">
      <c r="A13" s="19" t="s">
        <v>31</v>
      </c>
      <c r="B13" s="23">
        <v>0</v>
      </c>
      <c r="C13" s="23">
        <v>2531</v>
      </c>
      <c r="D13" s="23">
        <v>0</v>
      </c>
      <c r="E13" s="23">
        <v>603</v>
      </c>
      <c r="F13" s="23">
        <v>884</v>
      </c>
      <c r="G13" s="23">
        <v>703</v>
      </c>
      <c r="H13" s="23">
        <v>1884</v>
      </c>
      <c r="I13" s="23">
        <v>1884</v>
      </c>
      <c r="J13" s="23">
        <v>748</v>
      </c>
      <c r="K13" s="23">
        <v>2289</v>
      </c>
      <c r="L13" s="23">
        <v>782</v>
      </c>
      <c r="M13" s="23">
        <v>808</v>
      </c>
      <c r="N13" s="18">
        <f t="shared" si="3"/>
        <v>13116</v>
      </c>
      <c r="O13" s="124"/>
    </row>
    <row r="14" spans="1:16" ht="23.25" customHeight="1" x14ac:dyDescent="0.25">
      <c r="A14" s="24" t="s">
        <v>33</v>
      </c>
      <c r="B14" s="25">
        <f t="shared" ref="B14:N14" si="4">B15+B22+B27</f>
        <v>1135293</v>
      </c>
      <c r="C14" s="25">
        <f t="shared" si="4"/>
        <v>1038395</v>
      </c>
      <c r="D14" s="25">
        <f t="shared" si="4"/>
        <v>1148143</v>
      </c>
      <c r="E14" s="25">
        <f t="shared" si="4"/>
        <v>1168752</v>
      </c>
      <c r="F14" s="25">
        <f t="shared" si="4"/>
        <v>1191469</v>
      </c>
      <c r="G14" s="25">
        <f t="shared" si="4"/>
        <v>1156325</v>
      </c>
      <c r="H14" s="25">
        <f t="shared" si="4"/>
        <v>1152961</v>
      </c>
      <c r="I14" s="25">
        <f t="shared" si="4"/>
        <v>1121444</v>
      </c>
      <c r="J14" s="25">
        <f t="shared" si="4"/>
        <v>1136821</v>
      </c>
      <c r="K14" s="25">
        <f t="shared" si="4"/>
        <v>1142948</v>
      </c>
      <c r="L14" s="25">
        <f t="shared" si="4"/>
        <v>1201909</v>
      </c>
      <c r="M14" s="25">
        <f t="shared" si="4"/>
        <v>1021375</v>
      </c>
      <c r="N14" s="25">
        <f t="shared" si="4"/>
        <v>13615835</v>
      </c>
      <c r="O14" s="124"/>
    </row>
    <row r="15" spans="1:16" ht="23.25" customHeight="1" x14ac:dyDescent="0.25">
      <c r="A15" s="26" t="s">
        <v>34</v>
      </c>
      <c r="B15" s="27">
        <f t="shared" ref="B15:N15" si="5">SUM(B16:B21)</f>
        <v>782097</v>
      </c>
      <c r="C15" s="27">
        <f t="shared" si="5"/>
        <v>709678</v>
      </c>
      <c r="D15" s="27">
        <f t="shared" si="5"/>
        <v>791329</v>
      </c>
      <c r="E15" s="27">
        <f t="shared" si="5"/>
        <v>807781</v>
      </c>
      <c r="F15" s="27">
        <f t="shared" si="5"/>
        <v>834639</v>
      </c>
      <c r="G15" s="27">
        <f t="shared" si="5"/>
        <v>804877</v>
      </c>
      <c r="H15" s="27">
        <f t="shared" si="5"/>
        <v>800727</v>
      </c>
      <c r="I15" s="27">
        <f t="shared" si="5"/>
        <v>769311</v>
      </c>
      <c r="J15" s="27">
        <f t="shared" si="5"/>
        <v>802373</v>
      </c>
      <c r="K15" s="27">
        <f t="shared" si="5"/>
        <v>807531</v>
      </c>
      <c r="L15" s="27">
        <f t="shared" si="5"/>
        <v>876756</v>
      </c>
      <c r="M15" s="27">
        <f t="shared" si="5"/>
        <v>682775</v>
      </c>
      <c r="N15" s="27">
        <f t="shared" si="5"/>
        <v>9469874</v>
      </c>
      <c r="O15" s="124"/>
    </row>
    <row r="16" spans="1:16" ht="23.25" customHeight="1" x14ac:dyDescent="0.25">
      <c r="A16" s="20" t="s">
        <v>35</v>
      </c>
      <c r="B16" s="28">
        <v>94173</v>
      </c>
      <c r="C16" s="28">
        <v>78056</v>
      </c>
      <c r="D16" s="28">
        <v>78119</v>
      </c>
      <c r="E16" s="28">
        <v>92057</v>
      </c>
      <c r="F16" s="28">
        <v>104769</v>
      </c>
      <c r="G16" s="28">
        <v>113573</v>
      </c>
      <c r="H16" s="28">
        <v>111955</v>
      </c>
      <c r="I16" s="28">
        <v>110869</v>
      </c>
      <c r="J16" s="28">
        <v>95784</v>
      </c>
      <c r="K16" s="28">
        <v>99313</v>
      </c>
      <c r="L16" s="28">
        <v>102543</v>
      </c>
      <c r="M16" s="28">
        <v>84815</v>
      </c>
      <c r="N16" s="21">
        <f t="shared" ref="N16:N21" si="6">SUM(B16:M16)</f>
        <v>1166026</v>
      </c>
      <c r="O16" s="124"/>
    </row>
    <row r="17" spans="1:15" ht="23.25" customHeight="1" x14ac:dyDescent="0.25">
      <c r="A17" s="19" t="s">
        <v>36</v>
      </c>
      <c r="B17" s="23">
        <v>203312</v>
      </c>
      <c r="C17" s="23">
        <v>201737</v>
      </c>
      <c r="D17" s="23">
        <v>235181</v>
      </c>
      <c r="E17" s="23">
        <v>243363</v>
      </c>
      <c r="F17" s="23">
        <v>238926</v>
      </c>
      <c r="G17" s="23">
        <v>231815</v>
      </c>
      <c r="H17" s="23">
        <v>215667</v>
      </c>
      <c r="I17" s="23">
        <v>193786</v>
      </c>
      <c r="J17" s="23">
        <v>201522</v>
      </c>
      <c r="K17" s="23">
        <v>221715</v>
      </c>
      <c r="L17" s="23">
        <v>242821</v>
      </c>
      <c r="M17" s="23">
        <v>167308</v>
      </c>
      <c r="N17" s="18">
        <f t="shared" si="6"/>
        <v>2597153</v>
      </c>
      <c r="O17" s="124"/>
    </row>
    <row r="18" spans="1:15" ht="23.25" customHeight="1" x14ac:dyDescent="0.25">
      <c r="A18" s="29" t="s">
        <v>37</v>
      </c>
      <c r="B18" s="28">
        <v>0</v>
      </c>
      <c r="C18" s="28">
        <v>0</v>
      </c>
      <c r="D18" s="28">
        <v>0</v>
      </c>
      <c r="E18" s="28">
        <v>0</v>
      </c>
      <c r="F18" s="28">
        <v>0</v>
      </c>
      <c r="G18" s="28">
        <v>15</v>
      </c>
      <c r="H18" s="28">
        <v>0</v>
      </c>
      <c r="I18" s="28">
        <v>0</v>
      </c>
      <c r="J18" s="28">
        <v>0</v>
      </c>
      <c r="K18" s="28">
        <v>0</v>
      </c>
      <c r="L18" s="28">
        <v>0</v>
      </c>
      <c r="M18" s="28">
        <v>13</v>
      </c>
      <c r="N18" s="21">
        <f t="shared" si="6"/>
        <v>28</v>
      </c>
      <c r="O18" s="124"/>
    </row>
    <row r="19" spans="1:15" ht="23.25" customHeight="1" x14ac:dyDescent="0.25">
      <c r="A19" s="19" t="s">
        <v>38</v>
      </c>
      <c r="B19" s="23">
        <v>330519</v>
      </c>
      <c r="C19" s="23">
        <v>282544</v>
      </c>
      <c r="D19" s="23">
        <v>335642</v>
      </c>
      <c r="E19" s="23">
        <v>320798</v>
      </c>
      <c r="F19" s="23">
        <v>337730</v>
      </c>
      <c r="G19" s="23">
        <v>312501</v>
      </c>
      <c r="H19" s="23">
        <v>320536</v>
      </c>
      <c r="I19" s="23">
        <v>315834</v>
      </c>
      <c r="J19" s="23">
        <v>351672</v>
      </c>
      <c r="K19" s="23">
        <v>330192</v>
      </c>
      <c r="L19" s="23">
        <v>370881</v>
      </c>
      <c r="M19" s="23">
        <v>287765</v>
      </c>
      <c r="N19" s="18">
        <f t="shared" si="6"/>
        <v>3896614</v>
      </c>
      <c r="O19" s="124"/>
    </row>
    <row r="20" spans="1:15" ht="23.25" customHeight="1" x14ac:dyDescent="0.25">
      <c r="A20" s="20" t="s">
        <v>39</v>
      </c>
      <c r="B20" s="28">
        <v>1400</v>
      </c>
      <c r="C20" s="28">
        <v>1410</v>
      </c>
      <c r="D20" s="28">
        <v>1400</v>
      </c>
      <c r="E20" s="28">
        <v>1350</v>
      </c>
      <c r="F20" s="28">
        <v>1400</v>
      </c>
      <c r="G20" s="28">
        <v>1375</v>
      </c>
      <c r="H20" s="28">
        <v>1400</v>
      </c>
      <c r="I20" s="28">
        <v>1380</v>
      </c>
      <c r="J20" s="28">
        <v>1390</v>
      </c>
      <c r="K20" s="28">
        <v>1385</v>
      </c>
      <c r="L20" s="28">
        <v>1375</v>
      </c>
      <c r="M20" s="28">
        <v>1375</v>
      </c>
      <c r="N20" s="21">
        <f t="shared" si="6"/>
        <v>16640</v>
      </c>
      <c r="O20" s="124"/>
    </row>
    <row r="21" spans="1:15" ht="23.25" customHeight="1" x14ac:dyDescent="0.25">
      <c r="A21" s="19" t="s">
        <v>40</v>
      </c>
      <c r="B21" s="23">
        <v>152693</v>
      </c>
      <c r="C21" s="23">
        <v>145931</v>
      </c>
      <c r="D21" s="23">
        <v>140987</v>
      </c>
      <c r="E21" s="23">
        <v>150213</v>
      </c>
      <c r="F21" s="23">
        <v>151814</v>
      </c>
      <c r="G21" s="23">
        <v>145598</v>
      </c>
      <c r="H21" s="23">
        <v>151169</v>
      </c>
      <c r="I21" s="23">
        <v>147442</v>
      </c>
      <c r="J21" s="23">
        <v>152005</v>
      </c>
      <c r="K21" s="23">
        <v>154926</v>
      </c>
      <c r="L21" s="23">
        <v>159136</v>
      </c>
      <c r="M21" s="23">
        <v>141499</v>
      </c>
      <c r="N21" s="18">
        <f t="shared" si="6"/>
        <v>1793413</v>
      </c>
      <c r="O21" s="124"/>
    </row>
    <row r="22" spans="1:15" ht="23.25" customHeight="1" x14ac:dyDescent="0.25">
      <c r="A22" s="30" t="s">
        <v>41</v>
      </c>
      <c r="B22" s="25">
        <f t="shared" ref="B22:N22" si="7">SUM(B23:B26)</f>
        <v>324470</v>
      </c>
      <c r="C22" s="25">
        <f t="shared" si="7"/>
        <v>295468</v>
      </c>
      <c r="D22" s="25">
        <f t="shared" si="7"/>
        <v>315910</v>
      </c>
      <c r="E22" s="25">
        <f t="shared" si="7"/>
        <v>322602</v>
      </c>
      <c r="F22" s="25">
        <f t="shared" si="7"/>
        <v>316833</v>
      </c>
      <c r="G22" s="25">
        <f t="shared" si="7"/>
        <v>317162</v>
      </c>
      <c r="H22" s="25">
        <f t="shared" si="7"/>
        <v>312840</v>
      </c>
      <c r="I22" s="25">
        <f t="shared" si="7"/>
        <v>314404</v>
      </c>
      <c r="J22" s="25">
        <f t="shared" si="7"/>
        <v>302096</v>
      </c>
      <c r="K22" s="25">
        <f t="shared" si="7"/>
        <v>295577</v>
      </c>
      <c r="L22" s="25">
        <f t="shared" si="7"/>
        <v>284507</v>
      </c>
      <c r="M22" s="25">
        <f t="shared" si="7"/>
        <v>305703</v>
      </c>
      <c r="N22" s="25">
        <f t="shared" si="7"/>
        <v>3707572</v>
      </c>
      <c r="O22" s="124"/>
    </row>
    <row r="23" spans="1:15" ht="23.25" customHeight="1" x14ac:dyDescent="0.25">
      <c r="A23" s="19" t="s">
        <v>42</v>
      </c>
      <c r="B23" s="18">
        <v>24468</v>
      </c>
      <c r="C23" s="18">
        <v>23849</v>
      </c>
      <c r="D23" s="18">
        <v>22012</v>
      </c>
      <c r="E23" s="18">
        <v>22836</v>
      </c>
      <c r="F23" s="18">
        <v>24034</v>
      </c>
      <c r="G23" s="18">
        <v>25111</v>
      </c>
      <c r="H23" s="18">
        <v>21252</v>
      </c>
      <c r="I23" s="18">
        <v>20954</v>
      </c>
      <c r="J23" s="18">
        <v>22392</v>
      </c>
      <c r="K23" s="18">
        <v>22590</v>
      </c>
      <c r="L23" s="18">
        <v>22495</v>
      </c>
      <c r="M23" s="18">
        <v>23043</v>
      </c>
      <c r="N23" s="18">
        <f t="shared" ref="N23:N26" si="8">SUM(B23:M23)</f>
        <v>275036</v>
      </c>
      <c r="O23" s="124"/>
    </row>
    <row r="24" spans="1:15" ht="23.25" customHeight="1" x14ac:dyDescent="0.25">
      <c r="A24" s="31" t="s">
        <v>43</v>
      </c>
      <c r="B24" s="21">
        <v>245692</v>
      </c>
      <c r="C24" s="21">
        <v>213845</v>
      </c>
      <c r="D24" s="21">
        <v>242092</v>
      </c>
      <c r="E24" s="21">
        <v>241184</v>
      </c>
      <c r="F24" s="21">
        <v>233404</v>
      </c>
      <c r="G24" s="21">
        <v>231619</v>
      </c>
      <c r="H24" s="21">
        <v>237500</v>
      </c>
      <c r="I24" s="21">
        <v>230734</v>
      </c>
      <c r="J24" s="21">
        <v>218561</v>
      </c>
      <c r="K24" s="21">
        <v>226665</v>
      </c>
      <c r="L24" s="21">
        <v>211080</v>
      </c>
      <c r="M24" s="21">
        <v>225838</v>
      </c>
      <c r="N24" s="21">
        <f t="shared" si="8"/>
        <v>2758214</v>
      </c>
      <c r="O24" s="124"/>
    </row>
    <row r="25" spans="1:15" ht="23.25" customHeight="1" x14ac:dyDescent="0.25">
      <c r="A25" s="32" t="s">
        <v>44</v>
      </c>
      <c r="B25" s="18">
        <v>20219</v>
      </c>
      <c r="C25" s="18">
        <v>21669</v>
      </c>
      <c r="D25" s="18">
        <v>22662</v>
      </c>
      <c r="E25" s="18">
        <v>23110</v>
      </c>
      <c r="F25" s="18">
        <v>20386</v>
      </c>
      <c r="G25" s="18">
        <v>23283</v>
      </c>
      <c r="H25" s="18">
        <v>19823</v>
      </c>
      <c r="I25" s="18">
        <v>22215</v>
      </c>
      <c r="J25" s="18">
        <v>20449</v>
      </c>
      <c r="K25" s="18">
        <v>17459</v>
      </c>
      <c r="L25" s="18">
        <v>17088</v>
      </c>
      <c r="M25" s="18">
        <v>17805</v>
      </c>
      <c r="N25" s="18">
        <f t="shared" si="8"/>
        <v>246168</v>
      </c>
      <c r="O25" s="124"/>
    </row>
    <row r="26" spans="1:15" ht="23.25" customHeight="1" x14ac:dyDescent="0.25">
      <c r="A26" s="20" t="s">
        <v>45</v>
      </c>
      <c r="B26" s="21">
        <v>34091</v>
      </c>
      <c r="C26" s="21">
        <v>36105</v>
      </c>
      <c r="D26" s="21">
        <v>29144</v>
      </c>
      <c r="E26" s="21">
        <v>35472</v>
      </c>
      <c r="F26" s="21">
        <v>39009</v>
      </c>
      <c r="G26" s="21">
        <v>37149</v>
      </c>
      <c r="H26" s="21">
        <v>34265</v>
      </c>
      <c r="I26" s="21">
        <v>40501</v>
      </c>
      <c r="J26" s="21">
        <v>40694</v>
      </c>
      <c r="K26" s="21">
        <v>28863</v>
      </c>
      <c r="L26" s="21">
        <v>33844</v>
      </c>
      <c r="M26" s="21">
        <v>39017</v>
      </c>
      <c r="N26" s="21">
        <f t="shared" si="8"/>
        <v>428154</v>
      </c>
      <c r="O26" s="124"/>
    </row>
    <row r="27" spans="1:15" ht="23.25" customHeight="1" x14ac:dyDescent="0.25">
      <c r="A27" s="26" t="s">
        <v>46</v>
      </c>
      <c r="B27" s="27">
        <f t="shared" ref="B27:N27" si="9">SUM(B28:B30)</f>
        <v>28726</v>
      </c>
      <c r="C27" s="27">
        <f t="shared" si="9"/>
        <v>33249</v>
      </c>
      <c r="D27" s="27">
        <f t="shared" si="9"/>
        <v>40904</v>
      </c>
      <c r="E27" s="27">
        <f t="shared" si="9"/>
        <v>38369</v>
      </c>
      <c r="F27" s="27">
        <f t="shared" si="9"/>
        <v>39997</v>
      </c>
      <c r="G27" s="27">
        <f t="shared" si="9"/>
        <v>34286</v>
      </c>
      <c r="H27" s="27">
        <f t="shared" si="9"/>
        <v>39394</v>
      </c>
      <c r="I27" s="27">
        <f t="shared" si="9"/>
        <v>37729</v>
      </c>
      <c r="J27" s="27">
        <f t="shared" si="9"/>
        <v>32352</v>
      </c>
      <c r="K27" s="27">
        <f t="shared" si="9"/>
        <v>39840</v>
      </c>
      <c r="L27" s="27">
        <f t="shared" si="9"/>
        <v>40646</v>
      </c>
      <c r="M27" s="27">
        <f t="shared" si="9"/>
        <v>32897</v>
      </c>
      <c r="N27" s="33">
        <f t="shared" si="9"/>
        <v>438389</v>
      </c>
      <c r="O27" s="124"/>
    </row>
    <row r="28" spans="1:15" ht="23.25" customHeight="1" x14ac:dyDescent="0.25">
      <c r="A28" s="31" t="s">
        <v>47</v>
      </c>
      <c r="B28" s="21">
        <v>22353</v>
      </c>
      <c r="C28" s="21">
        <v>22569</v>
      </c>
      <c r="D28" s="21">
        <v>30368</v>
      </c>
      <c r="E28" s="21">
        <v>29631</v>
      </c>
      <c r="F28" s="21">
        <v>29240</v>
      </c>
      <c r="G28" s="21">
        <v>29030</v>
      </c>
      <c r="H28" s="21">
        <v>28096</v>
      </c>
      <c r="I28" s="21">
        <v>27477</v>
      </c>
      <c r="J28" s="21">
        <v>26372</v>
      </c>
      <c r="K28" s="21">
        <v>29673</v>
      </c>
      <c r="L28" s="21">
        <v>28395</v>
      </c>
      <c r="M28" s="21">
        <v>27410</v>
      </c>
      <c r="N28" s="21">
        <f t="shared" ref="N28:N30" si="10">SUM(B28:M28)</f>
        <v>330614</v>
      </c>
      <c r="O28" s="124"/>
    </row>
    <row r="29" spans="1:15" ht="23.25" customHeight="1" x14ac:dyDescent="0.25">
      <c r="A29" s="32" t="s">
        <v>48</v>
      </c>
      <c r="B29" s="18">
        <v>6373</v>
      </c>
      <c r="C29" s="18">
        <v>10680</v>
      </c>
      <c r="D29" s="18">
        <v>10536</v>
      </c>
      <c r="E29" s="18">
        <v>8738</v>
      </c>
      <c r="F29" s="18">
        <v>10757</v>
      </c>
      <c r="G29" s="18">
        <v>5256</v>
      </c>
      <c r="H29" s="18">
        <v>11298</v>
      </c>
      <c r="I29" s="18">
        <v>10252</v>
      </c>
      <c r="J29" s="18">
        <v>5980</v>
      </c>
      <c r="K29" s="18">
        <v>10167</v>
      </c>
      <c r="L29" s="18">
        <v>12251</v>
      </c>
      <c r="M29" s="18">
        <v>5487</v>
      </c>
      <c r="N29" s="18">
        <f t="shared" si="10"/>
        <v>107775</v>
      </c>
      <c r="O29" s="124"/>
    </row>
    <row r="30" spans="1:15" ht="23.25" customHeight="1" x14ac:dyDescent="0.25">
      <c r="A30" s="31" t="s">
        <v>49</v>
      </c>
      <c r="B30" s="21">
        <v>0</v>
      </c>
      <c r="C30" s="21">
        <v>0</v>
      </c>
      <c r="D30" s="21">
        <v>0</v>
      </c>
      <c r="E30" s="21">
        <v>0</v>
      </c>
      <c r="F30" s="21">
        <v>0</v>
      </c>
      <c r="G30" s="21">
        <v>0</v>
      </c>
      <c r="H30" s="21">
        <v>0</v>
      </c>
      <c r="I30" s="21">
        <v>0</v>
      </c>
      <c r="J30" s="21">
        <v>0</v>
      </c>
      <c r="K30" s="21">
        <v>0</v>
      </c>
      <c r="L30" s="21">
        <v>0</v>
      </c>
      <c r="M30" s="21">
        <v>0</v>
      </c>
      <c r="N30" s="21">
        <f t="shared" si="10"/>
        <v>0</v>
      </c>
      <c r="O30" s="124"/>
    </row>
    <row r="31" spans="1:15" ht="23.25" customHeight="1" x14ac:dyDescent="0.25">
      <c r="A31" s="34" t="s">
        <v>50</v>
      </c>
      <c r="B31" s="27">
        <f>B32+B35+B36+B39</f>
        <v>818071</v>
      </c>
      <c r="C31" s="27">
        <f t="shared" ref="C31:M31" si="11">C32+C35+C36+C39</f>
        <v>806331</v>
      </c>
      <c r="D31" s="27">
        <f t="shared" si="11"/>
        <v>894088</v>
      </c>
      <c r="E31" s="27">
        <f t="shared" si="11"/>
        <v>843762</v>
      </c>
      <c r="F31" s="27">
        <f t="shared" si="11"/>
        <v>823872</v>
      </c>
      <c r="G31" s="27">
        <f t="shared" si="11"/>
        <v>834241</v>
      </c>
      <c r="H31" s="27">
        <f t="shared" si="11"/>
        <v>835093</v>
      </c>
      <c r="I31" s="27">
        <f t="shared" si="11"/>
        <v>858178</v>
      </c>
      <c r="J31" s="27">
        <f t="shared" si="11"/>
        <v>834668</v>
      </c>
      <c r="K31" s="27">
        <f t="shared" si="11"/>
        <v>882298</v>
      </c>
      <c r="L31" s="27">
        <f t="shared" si="11"/>
        <v>845903</v>
      </c>
      <c r="M31" s="27">
        <f t="shared" si="11"/>
        <v>491865</v>
      </c>
      <c r="N31" s="27">
        <f>N32+N35+N36+N39</f>
        <v>9768370</v>
      </c>
      <c r="O31" s="124"/>
    </row>
    <row r="32" spans="1:15" ht="23.25" customHeight="1" x14ac:dyDescent="0.25">
      <c r="A32" s="35" t="s">
        <v>51</v>
      </c>
      <c r="B32" s="21">
        <f t="shared" ref="B32:N32" si="12">B33+B34</f>
        <v>83699</v>
      </c>
      <c r="C32" s="21">
        <f t="shared" si="12"/>
        <v>83345</v>
      </c>
      <c r="D32" s="21">
        <f t="shared" si="12"/>
        <v>101580</v>
      </c>
      <c r="E32" s="21">
        <f t="shared" si="12"/>
        <v>85798</v>
      </c>
      <c r="F32" s="21">
        <f t="shared" si="12"/>
        <v>84096</v>
      </c>
      <c r="G32" s="21">
        <f t="shared" si="12"/>
        <v>79495</v>
      </c>
      <c r="H32" s="21">
        <f t="shared" si="12"/>
        <v>84890</v>
      </c>
      <c r="I32" s="21">
        <f t="shared" si="12"/>
        <v>87852</v>
      </c>
      <c r="J32" s="21">
        <f t="shared" si="12"/>
        <v>77674</v>
      </c>
      <c r="K32" s="21">
        <f t="shared" si="12"/>
        <v>93031</v>
      </c>
      <c r="L32" s="21">
        <f t="shared" si="12"/>
        <v>84906</v>
      </c>
      <c r="M32" s="21">
        <f t="shared" si="12"/>
        <v>57418</v>
      </c>
      <c r="N32" s="21">
        <f t="shared" si="12"/>
        <v>1003784</v>
      </c>
      <c r="O32" s="124"/>
    </row>
    <row r="33" spans="1:15" ht="23.25" customHeight="1" x14ac:dyDescent="0.25">
      <c r="A33" s="19" t="s">
        <v>30</v>
      </c>
      <c r="B33" s="18">
        <v>55512</v>
      </c>
      <c r="C33" s="18">
        <v>52200</v>
      </c>
      <c r="D33" s="18">
        <v>72767</v>
      </c>
      <c r="E33" s="18">
        <v>56024</v>
      </c>
      <c r="F33" s="18">
        <v>59323</v>
      </c>
      <c r="G33" s="18">
        <v>46593</v>
      </c>
      <c r="H33" s="18">
        <v>53352</v>
      </c>
      <c r="I33" s="18">
        <v>55080</v>
      </c>
      <c r="J33" s="18">
        <v>48452</v>
      </c>
      <c r="K33" s="18">
        <v>65170</v>
      </c>
      <c r="L33" s="18">
        <v>53280</v>
      </c>
      <c r="M33" s="18">
        <v>35565</v>
      </c>
      <c r="N33" s="18">
        <f t="shared" ref="N33:N35" si="13">SUM(B33:M33)</f>
        <v>653318</v>
      </c>
      <c r="O33" s="124"/>
    </row>
    <row r="34" spans="1:15" ht="23.25" customHeight="1" x14ac:dyDescent="0.25">
      <c r="A34" s="20" t="s">
        <v>31</v>
      </c>
      <c r="B34" s="18">
        <v>28187</v>
      </c>
      <c r="C34" s="18">
        <v>31145</v>
      </c>
      <c r="D34" s="18">
        <v>28813</v>
      </c>
      <c r="E34" s="18">
        <v>29774</v>
      </c>
      <c r="F34" s="18">
        <v>24773</v>
      </c>
      <c r="G34" s="18">
        <v>32902</v>
      </c>
      <c r="H34" s="18">
        <v>31538</v>
      </c>
      <c r="I34" s="18">
        <v>32772</v>
      </c>
      <c r="J34" s="18">
        <v>29222</v>
      </c>
      <c r="K34" s="18">
        <v>27861</v>
      </c>
      <c r="L34" s="18">
        <v>31626</v>
      </c>
      <c r="M34" s="18">
        <v>21853</v>
      </c>
      <c r="N34" s="21">
        <f t="shared" si="13"/>
        <v>350466</v>
      </c>
      <c r="O34" s="124"/>
    </row>
    <row r="35" spans="1:15" ht="23.25" customHeight="1" x14ac:dyDescent="0.25">
      <c r="A35" s="17" t="s">
        <v>52</v>
      </c>
      <c r="B35" s="18">
        <v>387208</v>
      </c>
      <c r="C35" s="18">
        <v>351191</v>
      </c>
      <c r="D35" s="18">
        <v>388964</v>
      </c>
      <c r="E35" s="18">
        <v>354032</v>
      </c>
      <c r="F35" s="18">
        <v>352764</v>
      </c>
      <c r="G35" s="18">
        <v>394217</v>
      </c>
      <c r="H35" s="18">
        <v>405259</v>
      </c>
      <c r="I35" s="18">
        <v>375892</v>
      </c>
      <c r="J35" s="18">
        <v>384000</v>
      </c>
      <c r="K35" s="18">
        <v>403131</v>
      </c>
      <c r="L35" s="18">
        <v>370171</v>
      </c>
      <c r="M35" s="18">
        <v>173402</v>
      </c>
      <c r="N35" s="18">
        <f t="shared" si="13"/>
        <v>4340231</v>
      </c>
      <c r="O35" s="124"/>
    </row>
    <row r="36" spans="1:15" ht="23.25" customHeight="1" x14ac:dyDescent="0.25">
      <c r="A36" s="35" t="s">
        <v>53</v>
      </c>
      <c r="B36" s="18">
        <f t="shared" ref="B36:N36" si="14">B37+B38</f>
        <v>221278</v>
      </c>
      <c r="C36" s="18">
        <f t="shared" si="14"/>
        <v>243573</v>
      </c>
      <c r="D36" s="18">
        <f t="shared" si="14"/>
        <v>276234</v>
      </c>
      <c r="E36" s="18">
        <f t="shared" si="14"/>
        <v>282280</v>
      </c>
      <c r="F36" s="18">
        <f t="shared" si="14"/>
        <v>278024</v>
      </c>
      <c r="G36" s="18">
        <f t="shared" si="14"/>
        <v>233770</v>
      </c>
      <c r="H36" s="18">
        <f t="shared" si="14"/>
        <v>233732</v>
      </c>
      <c r="I36" s="18">
        <f t="shared" si="14"/>
        <v>282704</v>
      </c>
      <c r="J36" s="18">
        <f t="shared" si="14"/>
        <v>232314</v>
      </c>
      <c r="K36" s="18">
        <f t="shared" si="14"/>
        <v>257678</v>
      </c>
      <c r="L36" s="18">
        <f t="shared" si="14"/>
        <v>267753</v>
      </c>
      <c r="M36" s="18">
        <f t="shared" si="14"/>
        <v>169355</v>
      </c>
      <c r="N36" s="21">
        <f t="shared" si="14"/>
        <v>2978695</v>
      </c>
      <c r="O36" s="124"/>
    </row>
    <row r="37" spans="1:15" ht="23.25" customHeight="1" x14ac:dyDescent="0.25">
      <c r="A37" s="19" t="s">
        <v>30</v>
      </c>
      <c r="B37" s="18">
        <v>220595</v>
      </c>
      <c r="C37" s="18">
        <v>242830</v>
      </c>
      <c r="D37" s="18">
        <v>275738</v>
      </c>
      <c r="E37" s="18">
        <v>281686</v>
      </c>
      <c r="F37" s="18">
        <v>277276</v>
      </c>
      <c r="G37" s="18">
        <v>233101</v>
      </c>
      <c r="H37" s="18">
        <v>232990</v>
      </c>
      <c r="I37" s="18">
        <v>281977</v>
      </c>
      <c r="J37" s="18">
        <v>231053</v>
      </c>
      <c r="K37" s="18">
        <v>256561</v>
      </c>
      <c r="L37" s="18">
        <v>266925</v>
      </c>
      <c r="M37" s="18">
        <v>168741</v>
      </c>
      <c r="N37" s="18">
        <f t="shared" ref="N37:N39" si="15">SUM(B37:M37)</f>
        <v>2969473</v>
      </c>
      <c r="O37" s="124"/>
    </row>
    <row r="38" spans="1:15" ht="23.25" customHeight="1" x14ac:dyDescent="0.25">
      <c r="A38" s="20" t="s">
        <v>31</v>
      </c>
      <c r="B38" s="18">
        <v>683</v>
      </c>
      <c r="C38" s="18">
        <v>743</v>
      </c>
      <c r="D38" s="18">
        <v>496</v>
      </c>
      <c r="E38" s="18">
        <v>594</v>
      </c>
      <c r="F38" s="18">
        <v>748</v>
      </c>
      <c r="G38" s="18">
        <v>669</v>
      </c>
      <c r="H38" s="18">
        <v>742</v>
      </c>
      <c r="I38" s="18">
        <v>727</v>
      </c>
      <c r="J38" s="18">
        <v>1261</v>
      </c>
      <c r="K38" s="18">
        <v>1117</v>
      </c>
      <c r="L38" s="18">
        <v>828</v>
      </c>
      <c r="M38" s="18">
        <v>614</v>
      </c>
      <c r="N38" s="21">
        <f t="shared" si="15"/>
        <v>9222</v>
      </c>
      <c r="O38" s="124"/>
    </row>
    <row r="39" spans="1:15" ht="23.25" customHeight="1" x14ac:dyDescent="0.25">
      <c r="A39" s="17" t="s">
        <v>54</v>
      </c>
      <c r="B39" s="18">
        <v>125886</v>
      </c>
      <c r="C39" s="18">
        <v>128222</v>
      </c>
      <c r="D39" s="18">
        <v>127310</v>
      </c>
      <c r="E39" s="18">
        <v>121652</v>
      </c>
      <c r="F39" s="18">
        <v>108988</v>
      </c>
      <c r="G39" s="18">
        <v>126759</v>
      </c>
      <c r="H39" s="18">
        <v>111212</v>
      </c>
      <c r="I39" s="18">
        <v>111730</v>
      </c>
      <c r="J39" s="18">
        <v>140680</v>
      </c>
      <c r="K39" s="18">
        <v>128458</v>
      </c>
      <c r="L39" s="18">
        <v>123073</v>
      </c>
      <c r="M39" s="18">
        <v>91690</v>
      </c>
      <c r="N39" s="18">
        <f t="shared" si="15"/>
        <v>1445660</v>
      </c>
      <c r="O39" s="124"/>
    </row>
    <row r="40" spans="1:15" ht="23.25" customHeight="1" thickBot="1" x14ac:dyDescent="0.3">
      <c r="A40" s="36" t="s">
        <v>55</v>
      </c>
      <c r="B40" s="37">
        <f t="shared" ref="B40:M40" si="16">B7+B14+B31</f>
        <v>2596754</v>
      </c>
      <c r="C40" s="37">
        <f t="shared" si="16"/>
        <v>2464271</v>
      </c>
      <c r="D40" s="37">
        <f t="shared" si="16"/>
        <v>2850230</v>
      </c>
      <c r="E40" s="37">
        <f t="shared" si="16"/>
        <v>2521794</v>
      </c>
      <c r="F40" s="37">
        <f t="shared" si="16"/>
        <v>2700228</v>
      </c>
      <c r="G40" s="37">
        <f t="shared" si="16"/>
        <v>2720466</v>
      </c>
      <c r="H40" s="37">
        <f t="shared" si="16"/>
        <v>2715092</v>
      </c>
      <c r="I40" s="37">
        <f t="shared" si="16"/>
        <v>2641065</v>
      </c>
      <c r="J40" s="37">
        <f t="shared" si="16"/>
        <v>2751222</v>
      </c>
      <c r="K40" s="37">
        <f t="shared" si="16"/>
        <v>2822154</v>
      </c>
      <c r="L40" s="37">
        <f t="shared" si="16"/>
        <v>2903989</v>
      </c>
      <c r="M40" s="37">
        <f t="shared" si="16"/>
        <v>2490166</v>
      </c>
      <c r="N40" s="37">
        <f>N7+N14+N31</f>
        <v>32177431</v>
      </c>
      <c r="O40" s="124"/>
    </row>
    <row r="41" spans="1:15" ht="13" customHeight="1" x14ac:dyDescent="0.3">
      <c r="A41" s="38" t="s">
        <v>56</v>
      </c>
      <c r="N41" s="39"/>
    </row>
    <row r="42" spans="1:15" ht="13" customHeight="1" x14ac:dyDescent="0.3">
      <c r="A42" s="2" t="s">
        <v>57</v>
      </c>
    </row>
    <row r="43" spans="1:15" ht="13" customHeight="1" x14ac:dyDescent="0.3">
      <c r="A43" s="38" t="s">
        <v>58</v>
      </c>
    </row>
    <row r="45" spans="1:15" x14ac:dyDescent="0.25">
      <c r="B45" s="41"/>
      <c r="C45" s="41"/>
      <c r="D45" s="41"/>
      <c r="E45" s="41"/>
      <c r="F45" s="41"/>
      <c r="G45" s="41"/>
      <c r="H45" s="41"/>
      <c r="I45" s="41"/>
      <c r="J45" s="41"/>
      <c r="K45" s="41"/>
      <c r="L45" s="41"/>
      <c r="M45" s="41"/>
    </row>
    <row r="46" spans="1:15" x14ac:dyDescent="0.25">
      <c r="B46" s="41"/>
      <c r="C46" s="41"/>
      <c r="D46" s="41"/>
      <c r="E46" s="41"/>
      <c r="F46" s="41"/>
      <c r="G46" s="41"/>
      <c r="H46" s="41"/>
      <c r="I46" s="41"/>
      <c r="J46" s="41"/>
      <c r="K46" s="41"/>
      <c r="L46" s="41"/>
      <c r="M46" s="41"/>
    </row>
    <row r="47" spans="1:15" x14ac:dyDescent="0.25">
      <c r="B47" s="40"/>
      <c r="C47" s="40"/>
      <c r="D47" s="40"/>
      <c r="E47" s="40"/>
      <c r="F47" s="40"/>
      <c r="G47" s="40"/>
      <c r="H47" s="40"/>
      <c r="I47" s="40"/>
      <c r="J47" s="40"/>
      <c r="K47" s="40"/>
      <c r="L47" s="40"/>
      <c r="M47" s="40"/>
      <c r="N47" s="40"/>
    </row>
    <row r="48" spans="1:15" x14ac:dyDescent="0.25">
      <c r="B48" s="41"/>
      <c r="C48" s="41"/>
      <c r="D48" s="41"/>
      <c r="E48" s="41"/>
      <c r="F48" s="41"/>
      <c r="G48" s="41"/>
      <c r="H48" s="41"/>
      <c r="I48" s="41"/>
      <c r="J48" s="41"/>
      <c r="K48" s="41"/>
      <c r="L48" s="41"/>
      <c r="M48" s="41"/>
    </row>
    <row r="49" spans="2:13" x14ac:dyDescent="0.25">
      <c r="B49" s="41"/>
      <c r="C49" s="41"/>
      <c r="D49" s="41"/>
      <c r="E49" s="41"/>
      <c r="F49" s="41"/>
      <c r="G49" s="41"/>
      <c r="H49" s="41"/>
      <c r="I49" s="41"/>
      <c r="J49" s="41"/>
      <c r="K49" s="41"/>
      <c r="L49" s="41"/>
      <c r="M49" s="41"/>
    </row>
    <row r="50" spans="2:13" x14ac:dyDescent="0.25">
      <c r="B50" s="41"/>
      <c r="C50" s="41"/>
      <c r="D50" s="41"/>
      <c r="E50" s="41"/>
      <c r="F50" s="41"/>
      <c r="G50" s="41"/>
      <c r="H50" s="41"/>
      <c r="I50" s="41"/>
      <c r="J50" s="41"/>
      <c r="K50" s="41"/>
      <c r="L50" s="41"/>
      <c r="M50" s="41"/>
    </row>
    <row r="51" spans="2:13" x14ac:dyDescent="0.25">
      <c r="D51" s="41"/>
      <c r="E51" s="41"/>
      <c r="F51" s="41"/>
      <c r="H51" s="41"/>
    </row>
    <row r="52" spans="2:13" x14ac:dyDescent="0.25">
      <c r="D52" s="41"/>
      <c r="E52" s="41"/>
      <c r="F52" s="41"/>
      <c r="H52" s="41"/>
    </row>
    <row r="53" spans="2:13" x14ac:dyDescent="0.25">
      <c r="B53" s="41"/>
      <c r="C53" s="41"/>
      <c r="D53" s="41"/>
      <c r="E53" s="41"/>
      <c r="F53" s="41"/>
      <c r="G53" s="41"/>
      <c r="H53" s="41"/>
      <c r="I53" s="41"/>
      <c r="J53" s="41"/>
      <c r="K53" s="41"/>
      <c r="L53" s="41"/>
      <c r="M53" s="41"/>
    </row>
    <row r="54" spans="2:13" x14ac:dyDescent="0.25">
      <c r="D54" s="41"/>
      <c r="E54" s="41"/>
      <c r="F54" s="41"/>
      <c r="H54" s="41"/>
    </row>
    <row r="55" spans="2:13" x14ac:dyDescent="0.25">
      <c r="D55" s="41"/>
      <c r="E55" s="41"/>
      <c r="F55" s="41"/>
      <c r="H55" s="41"/>
    </row>
  </sheetData>
  <mergeCells count="1">
    <mergeCell ref="N4:N5"/>
  </mergeCells>
  <hyperlinks>
    <hyperlink ref="P2" location="Sumário!A1" display="Sumário!A1" xr:uid="{19E7255F-7675-4D79-ADFA-98CE4B5E131E}"/>
  </hyperlinks>
  <printOptions verticalCentered="1" gridLinesSet="0"/>
  <pageMargins left="0.78740157480314965" right="0.19685039370078741" top="0.78740157480314965" bottom="0.39370078740157483" header="0.86614173228346458" footer="0.51181102362204722"/>
  <pageSetup paperSize="9" scale="51" orientation="landscape" horizontalDpi="4294967294" verticalDpi="4294967294" r:id="rId1"/>
  <headerFooter alignWithMargins="0">
    <oddHeader>&amp;R&amp;"Arial,Negrito"&amp;12ESTATÍSTICA
&amp;EDA SIDERURGIA</oddHeader>
    <oddFooter>&amp;L&amp;"Arial,Negrito"&amp;14IABr &amp;"Arial,Itálico"/ Instituto Aço Brasil&amp;R&amp;"Arial,Negrito"&amp;14 13</oddFooter>
  </headerFooter>
  <ignoredErrors>
    <ignoredError sqref="N11 N27 N22 N36"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5"/>
  <sheetViews>
    <sheetView showGridLines="0" zoomScale="60" zoomScaleNormal="60" workbookViewId="0">
      <pane xSplit="1" ySplit="5" topLeftCell="B6" activePane="bottomRight" state="frozen"/>
      <selection activeCell="E8" sqref="E8"/>
      <selection pane="topRight" activeCell="E8" sqref="E8"/>
      <selection pane="bottomLeft" activeCell="E8" sqref="E8"/>
      <selection pane="bottomRight" activeCell="P2" sqref="P2"/>
    </sheetView>
  </sheetViews>
  <sheetFormatPr defaultColWidth="11.453125" defaultRowHeight="12.5" x14ac:dyDescent="0.25"/>
  <cols>
    <col min="1" max="1" width="87.26953125" style="2" customWidth="1"/>
    <col min="2" max="13" width="13.54296875" style="2" customWidth="1"/>
    <col min="14" max="14" width="15" style="2" customWidth="1"/>
    <col min="15" max="15" width="14.54296875" style="2" bestFit="1" customWidth="1"/>
    <col min="16" max="16" width="14.26953125" style="2" customWidth="1"/>
    <col min="17" max="16384" width="11.453125" style="2"/>
  </cols>
  <sheetData>
    <row r="1" spans="1:16" ht="19" customHeight="1" x14ac:dyDescent="0.4">
      <c r="A1" s="1" t="s">
        <v>130</v>
      </c>
    </row>
    <row r="2" spans="1:16" ht="35.5" x14ac:dyDescent="0.35">
      <c r="A2" s="112" t="s">
        <v>131</v>
      </c>
      <c r="N2" s="3"/>
      <c r="P2" s="111" t="s">
        <v>121</v>
      </c>
    </row>
    <row r="3" spans="1:16" ht="18" customHeight="1" x14ac:dyDescent="0.35">
      <c r="A3" s="4"/>
      <c r="B3" s="5"/>
      <c r="C3" s="6"/>
      <c r="D3" s="4"/>
      <c r="E3" s="6"/>
      <c r="F3" s="4"/>
      <c r="G3" s="6"/>
      <c r="H3" s="4"/>
      <c r="I3" s="6"/>
      <c r="J3" s="4"/>
      <c r="K3" s="4"/>
      <c r="L3" s="6"/>
      <c r="M3" s="4"/>
      <c r="N3" s="7" t="s">
        <v>0</v>
      </c>
    </row>
    <row r="4" spans="1:16" ht="17.149999999999999" customHeight="1" x14ac:dyDescent="0.35">
      <c r="A4" s="8" t="s">
        <v>1</v>
      </c>
      <c r="B4" s="9" t="s">
        <v>2</v>
      </c>
      <c r="C4" s="9" t="s">
        <v>3</v>
      </c>
      <c r="D4" s="10" t="s">
        <v>4</v>
      </c>
      <c r="E4" s="9" t="s">
        <v>5</v>
      </c>
      <c r="F4" s="10" t="s">
        <v>6</v>
      </c>
      <c r="G4" s="9" t="s">
        <v>7</v>
      </c>
      <c r="H4" s="10" t="s">
        <v>8</v>
      </c>
      <c r="I4" s="9" t="s">
        <v>9</v>
      </c>
      <c r="J4" s="10" t="s">
        <v>10</v>
      </c>
      <c r="K4" s="10" t="s">
        <v>11</v>
      </c>
      <c r="L4" s="9" t="s">
        <v>12</v>
      </c>
      <c r="M4" s="10" t="s">
        <v>13</v>
      </c>
      <c r="N4" s="128" t="s">
        <v>14</v>
      </c>
    </row>
    <row r="5" spans="1:16" ht="17.149999999999999" customHeight="1" x14ac:dyDescent="0.25">
      <c r="A5" s="11" t="s">
        <v>15</v>
      </c>
      <c r="B5" s="12" t="s">
        <v>16</v>
      </c>
      <c r="C5" s="12" t="s">
        <v>17</v>
      </c>
      <c r="D5" s="13" t="s">
        <v>18</v>
      </c>
      <c r="E5" s="12" t="s">
        <v>19</v>
      </c>
      <c r="F5" s="13" t="s">
        <v>20</v>
      </c>
      <c r="G5" s="12" t="s">
        <v>21</v>
      </c>
      <c r="H5" s="13" t="s">
        <v>22</v>
      </c>
      <c r="I5" s="12" t="s">
        <v>23</v>
      </c>
      <c r="J5" s="13" t="s">
        <v>24</v>
      </c>
      <c r="K5" s="13" t="s">
        <v>25</v>
      </c>
      <c r="L5" s="13" t="s">
        <v>26</v>
      </c>
      <c r="M5" s="13" t="s">
        <v>27</v>
      </c>
      <c r="N5" s="129"/>
    </row>
    <row r="6" spans="1:16" ht="23.25" customHeight="1" x14ac:dyDescent="0.25">
      <c r="A6" s="14" t="s">
        <v>28</v>
      </c>
      <c r="B6" s="15">
        <f t="shared" ref="B6:N6" si="0">B7+B10</f>
        <v>23582</v>
      </c>
      <c r="C6" s="15">
        <f t="shared" si="0"/>
        <v>22024</v>
      </c>
      <c r="D6" s="15">
        <f t="shared" si="0"/>
        <v>23223</v>
      </c>
      <c r="E6" s="15">
        <f t="shared" si="0"/>
        <v>20582</v>
      </c>
      <c r="F6" s="15">
        <f t="shared" si="0"/>
        <v>15005</v>
      </c>
      <c r="G6" s="15">
        <f t="shared" si="0"/>
        <v>18762</v>
      </c>
      <c r="H6" s="15">
        <f t="shared" si="0"/>
        <v>11588</v>
      </c>
      <c r="I6" s="15">
        <f t="shared" si="0"/>
        <v>19294</v>
      </c>
      <c r="J6" s="15">
        <f t="shared" si="0"/>
        <v>18403</v>
      </c>
      <c r="K6" s="15">
        <f t="shared" si="0"/>
        <v>29004</v>
      </c>
      <c r="L6" s="15">
        <f t="shared" si="0"/>
        <v>35993</v>
      </c>
      <c r="M6" s="15">
        <f t="shared" si="0"/>
        <v>65951</v>
      </c>
      <c r="N6" s="15">
        <f t="shared" si="0"/>
        <v>303411</v>
      </c>
      <c r="O6" s="124"/>
    </row>
    <row r="7" spans="1:16" ht="23.25" customHeight="1" x14ac:dyDescent="0.25">
      <c r="A7" s="17" t="s">
        <v>29</v>
      </c>
      <c r="B7" s="18">
        <f t="shared" ref="B7:N7" si="1">B8+B9</f>
        <v>13035</v>
      </c>
      <c r="C7" s="18">
        <f t="shared" si="1"/>
        <v>7978</v>
      </c>
      <c r="D7" s="18">
        <f t="shared" si="1"/>
        <v>10041</v>
      </c>
      <c r="E7" s="18">
        <f t="shared" si="1"/>
        <v>7252</v>
      </c>
      <c r="F7" s="18">
        <f t="shared" si="1"/>
        <v>7306</v>
      </c>
      <c r="G7" s="18">
        <f t="shared" si="1"/>
        <v>9585</v>
      </c>
      <c r="H7" s="18">
        <f t="shared" si="1"/>
        <v>2954</v>
      </c>
      <c r="I7" s="18">
        <f t="shared" si="1"/>
        <v>11310</v>
      </c>
      <c r="J7" s="18">
        <f t="shared" si="1"/>
        <v>10727</v>
      </c>
      <c r="K7" s="18">
        <f t="shared" si="1"/>
        <v>16181</v>
      </c>
      <c r="L7" s="18">
        <f t="shared" si="1"/>
        <v>27070</v>
      </c>
      <c r="M7" s="18">
        <f t="shared" si="1"/>
        <v>60479</v>
      </c>
      <c r="N7" s="18">
        <f t="shared" si="1"/>
        <v>183918</v>
      </c>
      <c r="O7" s="124"/>
    </row>
    <row r="8" spans="1:16" ht="23.25" customHeight="1" x14ac:dyDescent="0.25">
      <c r="A8" s="19" t="s">
        <v>30</v>
      </c>
      <c r="B8" s="18">
        <v>13035</v>
      </c>
      <c r="C8" s="18">
        <v>7925</v>
      </c>
      <c r="D8" s="18">
        <v>9880</v>
      </c>
      <c r="E8" s="18">
        <v>7163</v>
      </c>
      <c r="F8" s="18">
        <v>6462</v>
      </c>
      <c r="G8" s="18">
        <v>7458</v>
      </c>
      <c r="H8" s="18">
        <v>2902</v>
      </c>
      <c r="I8" s="18">
        <v>11211</v>
      </c>
      <c r="J8" s="18">
        <v>10681</v>
      </c>
      <c r="K8" s="18">
        <v>15053</v>
      </c>
      <c r="L8" s="18">
        <v>26015</v>
      </c>
      <c r="M8" s="18">
        <v>60109</v>
      </c>
      <c r="N8" s="18">
        <f>SUM(B8:M8)</f>
        <v>177894</v>
      </c>
      <c r="O8" s="124"/>
    </row>
    <row r="9" spans="1:16" ht="23.25" customHeight="1" x14ac:dyDescent="0.25">
      <c r="A9" s="20" t="s">
        <v>31</v>
      </c>
      <c r="B9" s="18">
        <v>0</v>
      </c>
      <c r="C9" s="18">
        <v>53</v>
      </c>
      <c r="D9" s="18">
        <v>161</v>
      </c>
      <c r="E9" s="18">
        <v>89</v>
      </c>
      <c r="F9" s="18">
        <v>844</v>
      </c>
      <c r="G9" s="18">
        <v>2127</v>
      </c>
      <c r="H9" s="18">
        <v>52</v>
      </c>
      <c r="I9" s="18">
        <v>99</v>
      </c>
      <c r="J9" s="18">
        <v>46</v>
      </c>
      <c r="K9" s="18">
        <v>1128</v>
      </c>
      <c r="L9" s="18">
        <v>1055</v>
      </c>
      <c r="M9" s="18">
        <v>370</v>
      </c>
      <c r="N9" s="21">
        <f>SUM(B9:M9)</f>
        <v>6024</v>
      </c>
      <c r="O9" s="124"/>
    </row>
    <row r="10" spans="1:16" ht="23.25" customHeight="1" x14ac:dyDescent="0.25">
      <c r="A10" s="22" t="s">
        <v>32</v>
      </c>
      <c r="B10" s="18">
        <f t="shared" ref="B10:N10" si="2">B11+B12</f>
        <v>10547</v>
      </c>
      <c r="C10" s="18">
        <f t="shared" si="2"/>
        <v>14046</v>
      </c>
      <c r="D10" s="18">
        <f t="shared" si="2"/>
        <v>13182</v>
      </c>
      <c r="E10" s="18">
        <f t="shared" si="2"/>
        <v>13330</v>
      </c>
      <c r="F10" s="18">
        <f t="shared" si="2"/>
        <v>7699</v>
      </c>
      <c r="G10" s="18">
        <f t="shared" si="2"/>
        <v>9177</v>
      </c>
      <c r="H10" s="18">
        <f t="shared" si="2"/>
        <v>8634</v>
      </c>
      <c r="I10" s="18">
        <f t="shared" si="2"/>
        <v>7984</v>
      </c>
      <c r="J10" s="18">
        <f t="shared" si="2"/>
        <v>7676</v>
      </c>
      <c r="K10" s="18">
        <f t="shared" si="2"/>
        <v>12823</v>
      </c>
      <c r="L10" s="18">
        <f t="shared" si="2"/>
        <v>8923</v>
      </c>
      <c r="M10" s="18">
        <f t="shared" si="2"/>
        <v>5472</v>
      </c>
      <c r="N10" s="18">
        <f t="shared" si="2"/>
        <v>119493</v>
      </c>
      <c r="O10" s="124"/>
    </row>
    <row r="11" spans="1:16" ht="23.25" customHeight="1" x14ac:dyDescent="0.25">
      <c r="A11" s="19" t="s">
        <v>30</v>
      </c>
      <c r="B11" s="18">
        <v>9304</v>
      </c>
      <c r="C11" s="18">
        <v>12524</v>
      </c>
      <c r="D11" s="18">
        <v>12051</v>
      </c>
      <c r="E11" s="18">
        <v>12302</v>
      </c>
      <c r="F11" s="18">
        <v>7015</v>
      </c>
      <c r="G11" s="18">
        <v>7350</v>
      </c>
      <c r="H11" s="18">
        <v>6876</v>
      </c>
      <c r="I11" s="18">
        <v>6639</v>
      </c>
      <c r="J11" s="18">
        <v>6671</v>
      </c>
      <c r="K11" s="18">
        <v>12312</v>
      </c>
      <c r="L11" s="18">
        <v>8118</v>
      </c>
      <c r="M11" s="18">
        <v>4666</v>
      </c>
      <c r="N11" s="18">
        <f t="shared" ref="N11:N12" si="3">SUM(B11:M11)</f>
        <v>105828</v>
      </c>
      <c r="O11" s="124"/>
    </row>
    <row r="12" spans="1:16" ht="23.25" customHeight="1" x14ac:dyDescent="0.25">
      <c r="A12" s="19" t="s">
        <v>31</v>
      </c>
      <c r="B12" s="18">
        <v>1243</v>
      </c>
      <c r="C12" s="18">
        <v>1522</v>
      </c>
      <c r="D12" s="18">
        <v>1131</v>
      </c>
      <c r="E12" s="18">
        <v>1028</v>
      </c>
      <c r="F12" s="18">
        <v>684</v>
      </c>
      <c r="G12" s="18">
        <v>1827</v>
      </c>
      <c r="H12" s="18">
        <v>1758</v>
      </c>
      <c r="I12" s="18">
        <v>1345</v>
      </c>
      <c r="J12" s="18">
        <v>1005</v>
      </c>
      <c r="K12" s="18">
        <v>511</v>
      </c>
      <c r="L12" s="18">
        <v>805</v>
      </c>
      <c r="M12" s="18">
        <v>806</v>
      </c>
      <c r="N12" s="18">
        <f t="shared" si="3"/>
        <v>13665</v>
      </c>
      <c r="O12" s="124"/>
    </row>
    <row r="13" spans="1:16" ht="23.25" customHeight="1" x14ac:dyDescent="0.25">
      <c r="A13" s="24" t="s">
        <v>33</v>
      </c>
      <c r="B13" s="25">
        <f t="shared" ref="B13:N13" si="4">B14+B21+B26</f>
        <v>972302</v>
      </c>
      <c r="C13" s="25">
        <f t="shared" si="4"/>
        <v>964907</v>
      </c>
      <c r="D13" s="25">
        <f t="shared" si="4"/>
        <v>1073383</v>
      </c>
      <c r="E13" s="25">
        <f t="shared" si="4"/>
        <v>951609</v>
      </c>
      <c r="F13" s="25">
        <f t="shared" si="4"/>
        <v>1015427</v>
      </c>
      <c r="G13" s="25">
        <f t="shared" si="4"/>
        <v>1091613</v>
      </c>
      <c r="H13" s="25">
        <f t="shared" si="4"/>
        <v>1037437</v>
      </c>
      <c r="I13" s="25">
        <f t="shared" si="4"/>
        <v>1045074</v>
      </c>
      <c r="J13" s="25">
        <f t="shared" si="4"/>
        <v>1076845</v>
      </c>
      <c r="K13" s="25">
        <f t="shared" si="4"/>
        <v>1044142</v>
      </c>
      <c r="L13" s="25">
        <f t="shared" si="4"/>
        <v>1036809</v>
      </c>
      <c r="M13" s="25">
        <f t="shared" si="4"/>
        <v>967917</v>
      </c>
      <c r="N13" s="25">
        <f t="shared" si="4"/>
        <v>12277465</v>
      </c>
      <c r="O13" s="124"/>
    </row>
    <row r="14" spans="1:16" ht="23.25" customHeight="1" x14ac:dyDescent="0.25">
      <c r="A14" s="26" t="s">
        <v>34</v>
      </c>
      <c r="B14" s="27">
        <f t="shared" ref="B14:N14" si="5">SUM(B15:B20)</f>
        <v>666892</v>
      </c>
      <c r="C14" s="27">
        <f t="shared" si="5"/>
        <v>652026</v>
      </c>
      <c r="D14" s="27">
        <f t="shared" si="5"/>
        <v>739131</v>
      </c>
      <c r="E14" s="27">
        <f t="shared" si="5"/>
        <v>643112</v>
      </c>
      <c r="F14" s="27">
        <f t="shared" si="5"/>
        <v>688190</v>
      </c>
      <c r="G14" s="27">
        <f t="shared" si="5"/>
        <v>774286</v>
      </c>
      <c r="H14" s="27">
        <f t="shared" si="5"/>
        <v>719086</v>
      </c>
      <c r="I14" s="27">
        <f t="shared" si="5"/>
        <v>731363</v>
      </c>
      <c r="J14" s="27">
        <f t="shared" si="5"/>
        <v>741945</v>
      </c>
      <c r="K14" s="27">
        <f t="shared" si="5"/>
        <v>713226</v>
      </c>
      <c r="L14" s="27">
        <f t="shared" si="5"/>
        <v>711516</v>
      </c>
      <c r="M14" s="27">
        <f t="shared" si="5"/>
        <v>680518</v>
      </c>
      <c r="N14" s="27">
        <f t="shared" si="5"/>
        <v>8461291</v>
      </c>
      <c r="O14" s="124"/>
    </row>
    <row r="15" spans="1:16" ht="23.25" customHeight="1" x14ac:dyDescent="0.25">
      <c r="A15" s="20" t="s">
        <v>35</v>
      </c>
      <c r="B15" s="28">
        <v>70408</v>
      </c>
      <c r="C15" s="28">
        <v>73298</v>
      </c>
      <c r="D15" s="28">
        <v>70040</v>
      </c>
      <c r="E15" s="28">
        <v>63558</v>
      </c>
      <c r="F15" s="28">
        <v>63889</v>
      </c>
      <c r="G15" s="28">
        <v>100987</v>
      </c>
      <c r="H15" s="28">
        <v>91008</v>
      </c>
      <c r="I15" s="28">
        <v>93935</v>
      </c>
      <c r="J15" s="28">
        <v>89637</v>
      </c>
      <c r="K15" s="28">
        <v>76079</v>
      </c>
      <c r="L15" s="28">
        <v>68091</v>
      </c>
      <c r="M15" s="28">
        <v>90104</v>
      </c>
      <c r="N15" s="21">
        <f t="shared" ref="N15:N20" si="6">SUM(B15:M15)</f>
        <v>951034</v>
      </c>
      <c r="O15" s="124"/>
    </row>
    <row r="16" spans="1:16" ht="23.25" customHeight="1" x14ac:dyDescent="0.25">
      <c r="A16" s="19" t="s">
        <v>36</v>
      </c>
      <c r="B16" s="23">
        <v>171923</v>
      </c>
      <c r="C16" s="23">
        <v>191576</v>
      </c>
      <c r="D16" s="23">
        <v>205335</v>
      </c>
      <c r="E16" s="23">
        <v>210986</v>
      </c>
      <c r="F16" s="23">
        <v>206832</v>
      </c>
      <c r="G16" s="23">
        <v>204861</v>
      </c>
      <c r="H16" s="23">
        <v>207466</v>
      </c>
      <c r="I16" s="23">
        <v>212259</v>
      </c>
      <c r="J16" s="23">
        <v>197982</v>
      </c>
      <c r="K16" s="23">
        <v>193282</v>
      </c>
      <c r="L16" s="23">
        <v>188249</v>
      </c>
      <c r="M16" s="23">
        <v>177037</v>
      </c>
      <c r="N16" s="18">
        <f t="shared" si="6"/>
        <v>2367788</v>
      </c>
      <c r="O16" s="124"/>
    </row>
    <row r="17" spans="1:15" ht="23.25" customHeight="1" x14ac:dyDescent="0.25">
      <c r="A17" s="29" t="s">
        <v>37</v>
      </c>
      <c r="B17" s="28">
        <v>11</v>
      </c>
      <c r="C17" s="28">
        <v>11</v>
      </c>
      <c r="D17" s="28">
        <v>12</v>
      </c>
      <c r="E17" s="28">
        <v>10</v>
      </c>
      <c r="F17" s="28">
        <v>0</v>
      </c>
      <c r="G17" s="28">
        <v>45</v>
      </c>
      <c r="H17" s="28">
        <v>10</v>
      </c>
      <c r="I17" s="28">
        <v>0</v>
      </c>
      <c r="J17" s="28">
        <v>25</v>
      </c>
      <c r="K17" s="28">
        <v>0</v>
      </c>
      <c r="L17" s="28">
        <v>0</v>
      </c>
      <c r="M17" s="28">
        <v>0</v>
      </c>
      <c r="N17" s="21">
        <f t="shared" si="6"/>
        <v>124</v>
      </c>
      <c r="O17" s="124"/>
    </row>
    <row r="18" spans="1:15" ht="23.25" customHeight="1" x14ac:dyDescent="0.25">
      <c r="A18" s="19" t="s">
        <v>38</v>
      </c>
      <c r="B18" s="23">
        <v>272866</v>
      </c>
      <c r="C18" s="23">
        <v>251332</v>
      </c>
      <c r="D18" s="23">
        <v>308339</v>
      </c>
      <c r="E18" s="23">
        <v>244227</v>
      </c>
      <c r="F18" s="23">
        <v>281609</v>
      </c>
      <c r="G18" s="23">
        <v>297171</v>
      </c>
      <c r="H18" s="23">
        <v>282036</v>
      </c>
      <c r="I18" s="23">
        <v>269374</v>
      </c>
      <c r="J18" s="23">
        <v>303746</v>
      </c>
      <c r="K18" s="23">
        <v>287750</v>
      </c>
      <c r="L18" s="23">
        <v>297307</v>
      </c>
      <c r="M18" s="23">
        <v>278258</v>
      </c>
      <c r="N18" s="18">
        <f t="shared" si="6"/>
        <v>3374015</v>
      </c>
      <c r="O18" s="124"/>
    </row>
    <row r="19" spans="1:15" ht="23.25" customHeight="1" x14ac:dyDescent="0.25">
      <c r="A19" s="20" t="s">
        <v>39</v>
      </c>
      <c r="B19" s="28">
        <v>1400</v>
      </c>
      <c r="C19" s="28">
        <v>1629</v>
      </c>
      <c r="D19" s="28">
        <v>1400</v>
      </c>
      <c r="E19" s="28">
        <v>1350</v>
      </c>
      <c r="F19" s="28">
        <v>1400</v>
      </c>
      <c r="G19" s="28">
        <v>1375</v>
      </c>
      <c r="H19" s="28">
        <v>1400</v>
      </c>
      <c r="I19" s="28">
        <v>1380</v>
      </c>
      <c r="J19" s="28">
        <v>1390</v>
      </c>
      <c r="K19" s="28">
        <v>1385</v>
      </c>
      <c r="L19" s="28">
        <v>1375</v>
      </c>
      <c r="M19" s="28">
        <v>1375</v>
      </c>
      <c r="N19" s="21">
        <f t="shared" si="6"/>
        <v>16859</v>
      </c>
      <c r="O19" s="124"/>
    </row>
    <row r="20" spans="1:15" ht="23.25" customHeight="1" x14ac:dyDescent="0.25">
      <c r="A20" s="19" t="s">
        <v>40</v>
      </c>
      <c r="B20" s="23">
        <v>150284</v>
      </c>
      <c r="C20" s="23">
        <v>134180</v>
      </c>
      <c r="D20" s="23">
        <v>154005</v>
      </c>
      <c r="E20" s="23">
        <v>122981</v>
      </c>
      <c r="F20" s="23">
        <v>134460</v>
      </c>
      <c r="G20" s="23">
        <v>169847</v>
      </c>
      <c r="H20" s="23">
        <v>137166</v>
      </c>
      <c r="I20" s="23">
        <v>154415</v>
      </c>
      <c r="J20" s="23">
        <v>149165</v>
      </c>
      <c r="K20" s="23">
        <v>154730</v>
      </c>
      <c r="L20" s="23">
        <v>156494</v>
      </c>
      <c r="M20" s="23">
        <v>133744</v>
      </c>
      <c r="N20" s="18">
        <f t="shared" si="6"/>
        <v>1751471</v>
      </c>
      <c r="O20" s="124"/>
    </row>
    <row r="21" spans="1:15" ht="23.25" customHeight="1" x14ac:dyDescent="0.25">
      <c r="A21" s="30" t="s">
        <v>41</v>
      </c>
      <c r="B21" s="25">
        <f t="shared" ref="B21:N21" si="7">SUM(B22:B25)</f>
        <v>278960</v>
      </c>
      <c r="C21" s="25">
        <f t="shared" si="7"/>
        <v>282230</v>
      </c>
      <c r="D21" s="25">
        <f t="shared" si="7"/>
        <v>295892</v>
      </c>
      <c r="E21" s="25">
        <f t="shared" si="7"/>
        <v>276641</v>
      </c>
      <c r="F21" s="25">
        <f t="shared" si="7"/>
        <v>288776</v>
      </c>
      <c r="G21" s="25">
        <f t="shared" si="7"/>
        <v>286158</v>
      </c>
      <c r="H21" s="25">
        <f t="shared" si="7"/>
        <v>283521</v>
      </c>
      <c r="I21" s="25">
        <f t="shared" si="7"/>
        <v>282553</v>
      </c>
      <c r="J21" s="25">
        <f t="shared" si="7"/>
        <v>302712</v>
      </c>
      <c r="K21" s="25">
        <f t="shared" si="7"/>
        <v>294956</v>
      </c>
      <c r="L21" s="25">
        <f t="shared" si="7"/>
        <v>289612</v>
      </c>
      <c r="M21" s="25">
        <f t="shared" si="7"/>
        <v>252198</v>
      </c>
      <c r="N21" s="25">
        <f t="shared" si="7"/>
        <v>3414209</v>
      </c>
      <c r="O21" s="124"/>
    </row>
    <row r="22" spans="1:15" ht="23.25" customHeight="1" x14ac:dyDescent="0.25">
      <c r="A22" s="19" t="s">
        <v>42</v>
      </c>
      <c r="B22" s="18">
        <v>21800</v>
      </c>
      <c r="C22" s="18">
        <v>21449</v>
      </c>
      <c r="D22" s="18">
        <v>21071</v>
      </c>
      <c r="E22" s="18">
        <v>20200</v>
      </c>
      <c r="F22" s="18">
        <v>20600</v>
      </c>
      <c r="G22" s="18">
        <v>20948</v>
      </c>
      <c r="H22" s="18">
        <v>21050</v>
      </c>
      <c r="I22" s="18">
        <v>20723</v>
      </c>
      <c r="J22" s="18">
        <v>21498</v>
      </c>
      <c r="K22" s="18">
        <v>21070</v>
      </c>
      <c r="L22" s="18">
        <v>20448</v>
      </c>
      <c r="M22" s="18">
        <v>20256</v>
      </c>
      <c r="N22" s="18">
        <f t="shared" ref="N22:N25" si="8">SUM(B22:M22)</f>
        <v>251113</v>
      </c>
      <c r="O22" s="124"/>
    </row>
    <row r="23" spans="1:15" ht="23.25" customHeight="1" x14ac:dyDescent="0.25">
      <c r="A23" s="31" t="s">
        <v>43</v>
      </c>
      <c r="B23" s="21">
        <v>207600</v>
      </c>
      <c r="C23" s="21">
        <v>210825</v>
      </c>
      <c r="D23" s="21">
        <v>219537</v>
      </c>
      <c r="E23" s="21">
        <v>206581</v>
      </c>
      <c r="F23" s="21">
        <v>214250</v>
      </c>
      <c r="G23" s="21">
        <v>213874</v>
      </c>
      <c r="H23" s="21">
        <v>209198</v>
      </c>
      <c r="I23" s="21">
        <v>213545</v>
      </c>
      <c r="J23" s="21">
        <v>219599</v>
      </c>
      <c r="K23" s="21">
        <v>217594</v>
      </c>
      <c r="L23" s="21">
        <v>217787</v>
      </c>
      <c r="M23" s="21">
        <v>182208</v>
      </c>
      <c r="N23" s="21">
        <f t="shared" si="8"/>
        <v>2532598</v>
      </c>
      <c r="O23" s="124"/>
    </row>
    <row r="24" spans="1:15" ht="23.25" customHeight="1" x14ac:dyDescent="0.25">
      <c r="A24" s="32" t="s">
        <v>44</v>
      </c>
      <c r="B24" s="18">
        <v>20231</v>
      </c>
      <c r="C24" s="18">
        <v>20146</v>
      </c>
      <c r="D24" s="18">
        <v>20941</v>
      </c>
      <c r="E24" s="18">
        <v>19181</v>
      </c>
      <c r="F24" s="18">
        <v>18385</v>
      </c>
      <c r="G24" s="18">
        <v>20223</v>
      </c>
      <c r="H24" s="18">
        <v>18206</v>
      </c>
      <c r="I24" s="18">
        <v>17798</v>
      </c>
      <c r="J24" s="18">
        <v>18333</v>
      </c>
      <c r="K24" s="18">
        <v>19783</v>
      </c>
      <c r="L24" s="18">
        <v>15969</v>
      </c>
      <c r="M24" s="18">
        <v>15974</v>
      </c>
      <c r="N24" s="18">
        <f t="shared" si="8"/>
        <v>225170</v>
      </c>
      <c r="O24" s="124"/>
    </row>
    <row r="25" spans="1:15" ht="23.25" customHeight="1" x14ac:dyDescent="0.25">
      <c r="A25" s="20" t="s">
        <v>45</v>
      </c>
      <c r="B25" s="21">
        <v>29329</v>
      </c>
      <c r="C25" s="21">
        <v>29810</v>
      </c>
      <c r="D25" s="21">
        <v>34343</v>
      </c>
      <c r="E25" s="21">
        <v>30679</v>
      </c>
      <c r="F25" s="21">
        <v>35541</v>
      </c>
      <c r="G25" s="21">
        <v>31113</v>
      </c>
      <c r="H25" s="21">
        <v>35067</v>
      </c>
      <c r="I25" s="21">
        <v>30487</v>
      </c>
      <c r="J25" s="21">
        <v>43282</v>
      </c>
      <c r="K25" s="21">
        <v>36509</v>
      </c>
      <c r="L25" s="21">
        <v>35408</v>
      </c>
      <c r="M25" s="21">
        <v>33760</v>
      </c>
      <c r="N25" s="21">
        <f t="shared" si="8"/>
        <v>405328</v>
      </c>
      <c r="O25" s="124"/>
    </row>
    <row r="26" spans="1:15" ht="23.25" customHeight="1" x14ac:dyDescent="0.25">
      <c r="A26" s="26" t="s">
        <v>46</v>
      </c>
      <c r="B26" s="27">
        <f t="shared" ref="B26:N26" si="9">SUM(B27:B29)</f>
        <v>26450</v>
      </c>
      <c r="C26" s="27">
        <f t="shared" si="9"/>
        <v>30651</v>
      </c>
      <c r="D26" s="27">
        <f t="shared" si="9"/>
        <v>38360</v>
      </c>
      <c r="E26" s="27">
        <f t="shared" si="9"/>
        <v>31856</v>
      </c>
      <c r="F26" s="27">
        <f t="shared" si="9"/>
        <v>38461</v>
      </c>
      <c r="G26" s="27">
        <f t="shared" si="9"/>
        <v>31169</v>
      </c>
      <c r="H26" s="27">
        <f t="shared" si="9"/>
        <v>34830</v>
      </c>
      <c r="I26" s="27">
        <f t="shared" si="9"/>
        <v>31158</v>
      </c>
      <c r="J26" s="27">
        <f t="shared" si="9"/>
        <v>32188</v>
      </c>
      <c r="K26" s="27">
        <f t="shared" si="9"/>
        <v>35960</v>
      </c>
      <c r="L26" s="27">
        <f t="shared" si="9"/>
        <v>35681</v>
      </c>
      <c r="M26" s="27">
        <f t="shared" si="9"/>
        <v>35201</v>
      </c>
      <c r="N26" s="33">
        <f t="shared" si="9"/>
        <v>401965</v>
      </c>
      <c r="O26" s="124"/>
    </row>
    <row r="27" spans="1:15" ht="23.25" customHeight="1" x14ac:dyDescent="0.25">
      <c r="A27" s="31" t="s">
        <v>47</v>
      </c>
      <c r="B27" s="21">
        <v>20376</v>
      </c>
      <c r="C27" s="21">
        <v>23268</v>
      </c>
      <c r="D27" s="21">
        <v>28867</v>
      </c>
      <c r="E27" s="21">
        <v>25298</v>
      </c>
      <c r="F27" s="21">
        <v>29271</v>
      </c>
      <c r="G27" s="21">
        <v>25819</v>
      </c>
      <c r="H27" s="21">
        <v>27513</v>
      </c>
      <c r="I27" s="21">
        <v>24070</v>
      </c>
      <c r="J27" s="21">
        <v>25206</v>
      </c>
      <c r="K27" s="21">
        <v>27374</v>
      </c>
      <c r="L27" s="21">
        <v>25222</v>
      </c>
      <c r="M27" s="21">
        <v>25346</v>
      </c>
      <c r="N27" s="21">
        <f t="shared" ref="N27:N29" si="10">SUM(B27:M27)</f>
        <v>307630</v>
      </c>
      <c r="O27" s="124"/>
    </row>
    <row r="28" spans="1:15" ht="23.25" customHeight="1" x14ac:dyDescent="0.25">
      <c r="A28" s="32" t="s">
        <v>48</v>
      </c>
      <c r="B28" s="18">
        <v>6074</v>
      </c>
      <c r="C28" s="18">
        <v>7383</v>
      </c>
      <c r="D28" s="18">
        <v>9493</v>
      </c>
      <c r="E28" s="18">
        <v>6558</v>
      </c>
      <c r="F28" s="18">
        <v>9190</v>
      </c>
      <c r="G28" s="18">
        <v>5350</v>
      </c>
      <c r="H28" s="18">
        <v>7317</v>
      </c>
      <c r="I28" s="18">
        <v>7088</v>
      </c>
      <c r="J28" s="18">
        <v>6982</v>
      </c>
      <c r="K28" s="18">
        <v>8586</v>
      </c>
      <c r="L28" s="18">
        <v>10459</v>
      </c>
      <c r="M28" s="18">
        <v>9855</v>
      </c>
      <c r="N28" s="18">
        <f t="shared" si="10"/>
        <v>94335</v>
      </c>
      <c r="O28" s="124"/>
    </row>
    <row r="29" spans="1:15" ht="23.25" customHeight="1" x14ac:dyDescent="0.25">
      <c r="A29" s="31" t="s">
        <v>49</v>
      </c>
      <c r="B29" s="21">
        <v>0</v>
      </c>
      <c r="C29" s="21">
        <v>0</v>
      </c>
      <c r="D29" s="21">
        <v>0</v>
      </c>
      <c r="E29" s="21">
        <v>0</v>
      </c>
      <c r="F29" s="21">
        <v>0</v>
      </c>
      <c r="G29" s="21">
        <v>0</v>
      </c>
      <c r="H29" s="21">
        <v>0</v>
      </c>
      <c r="I29" s="21">
        <v>0</v>
      </c>
      <c r="J29" s="21">
        <v>0</v>
      </c>
      <c r="K29" s="21">
        <v>0</v>
      </c>
      <c r="L29" s="21">
        <v>0</v>
      </c>
      <c r="M29" s="21">
        <v>0</v>
      </c>
      <c r="N29" s="21">
        <f t="shared" si="10"/>
        <v>0</v>
      </c>
      <c r="O29" s="124"/>
    </row>
    <row r="30" spans="1:15" ht="23.25" customHeight="1" x14ac:dyDescent="0.25">
      <c r="A30" s="34" t="s">
        <v>50</v>
      </c>
      <c r="B30" s="27">
        <f t="shared" ref="B30:N30" si="11">B31+B34+B35+B38+B39</f>
        <v>663149</v>
      </c>
      <c r="C30" s="27">
        <f t="shared" si="11"/>
        <v>679763</v>
      </c>
      <c r="D30" s="27">
        <f t="shared" si="11"/>
        <v>736101</v>
      </c>
      <c r="E30" s="27">
        <f t="shared" si="11"/>
        <v>704989</v>
      </c>
      <c r="F30" s="27">
        <f t="shared" si="11"/>
        <v>746428</v>
      </c>
      <c r="G30" s="27">
        <f t="shared" si="11"/>
        <v>755314</v>
      </c>
      <c r="H30" s="27">
        <f t="shared" si="11"/>
        <v>807047</v>
      </c>
      <c r="I30" s="27">
        <f t="shared" si="11"/>
        <v>761572</v>
      </c>
      <c r="J30" s="27">
        <f t="shared" si="11"/>
        <v>794304</v>
      </c>
      <c r="K30" s="27">
        <f t="shared" si="11"/>
        <v>749543</v>
      </c>
      <c r="L30" s="27">
        <f t="shared" si="11"/>
        <v>683026</v>
      </c>
      <c r="M30" s="27">
        <f t="shared" si="11"/>
        <v>565535</v>
      </c>
      <c r="N30" s="27">
        <f t="shared" si="11"/>
        <v>8646771</v>
      </c>
      <c r="O30" s="124"/>
    </row>
    <row r="31" spans="1:15" ht="23.25" customHeight="1" x14ac:dyDescent="0.25">
      <c r="A31" s="35" t="s">
        <v>51</v>
      </c>
      <c r="B31" s="21">
        <f t="shared" ref="B31:N31" si="12">B32+B33</f>
        <v>92280</v>
      </c>
      <c r="C31" s="21">
        <f t="shared" si="12"/>
        <v>93782</v>
      </c>
      <c r="D31" s="21">
        <f t="shared" si="12"/>
        <v>96894</v>
      </c>
      <c r="E31" s="21">
        <f t="shared" si="12"/>
        <v>89865</v>
      </c>
      <c r="F31" s="21">
        <f t="shared" si="12"/>
        <v>93100</v>
      </c>
      <c r="G31" s="21">
        <f t="shared" si="12"/>
        <v>84553</v>
      </c>
      <c r="H31" s="21">
        <f t="shared" si="12"/>
        <v>89701</v>
      </c>
      <c r="I31" s="21">
        <f t="shared" si="12"/>
        <v>87604</v>
      </c>
      <c r="J31" s="21">
        <f t="shared" si="12"/>
        <v>90420</v>
      </c>
      <c r="K31" s="21">
        <f t="shared" si="12"/>
        <v>92664</v>
      </c>
      <c r="L31" s="21">
        <f t="shared" si="12"/>
        <v>81000</v>
      </c>
      <c r="M31" s="21">
        <f t="shared" si="12"/>
        <v>59792</v>
      </c>
      <c r="N31" s="21">
        <f t="shared" si="12"/>
        <v>1051655</v>
      </c>
      <c r="O31" s="124"/>
    </row>
    <row r="32" spans="1:15" ht="23.25" customHeight="1" x14ac:dyDescent="0.25">
      <c r="A32" s="19" t="s">
        <v>30</v>
      </c>
      <c r="B32" s="18">
        <v>65771</v>
      </c>
      <c r="C32" s="18">
        <v>63965</v>
      </c>
      <c r="D32" s="18">
        <v>65274</v>
      </c>
      <c r="E32" s="18">
        <v>61347</v>
      </c>
      <c r="F32" s="18">
        <v>64977</v>
      </c>
      <c r="G32" s="18">
        <v>56414</v>
      </c>
      <c r="H32" s="18">
        <v>62636</v>
      </c>
      <c r="I32" s="18">
        <v>58006</v>
      </c>
      <c r="J32" s="18">
        <v>61734</v>
      </c>
      <c r="K32" s="18">
        <v>65944</v>
      </c>
      <c r="L32" s="18">
        <v>52494</v>
      </c>
      <c r="M32" s="18">
        <v>37197</v>
      </c>
      <c r="N32" s="18">
        <f t="shared" ref="N32:N34" si="13">SUM(B32:M32)</f>
        <v>715759</v>
      </c>
      <c r="O32" s="124"/>
    </row>
    <row r="33" spans="1:15" ht="23.25" customHeight="1" x14ac:dyDescent="0.25">
      <c r="A33" s="20" t="s">
        <v>31</v>
      </c>
      <c r="B33" s="18">
        <v>26509</v>
      </c>
      <c r="C33" s="18">
        <v>29817</v>
      </c>
      <c r="D33" s="18">
        <v>31620</v>
      </c>
      <c r="E33" s="18">
        <v>28518</v>
      </c>
      <c r="F33" s="18">
        <v>28123</v>
      </c>
      <c r="G33" s="18">
        <v>28139</v>
      </c>
      <c r="H33" s="18">
        <v>27065</v>
      </c>
      <c r="I33" s="18">
        <v>29598</v>
      </c>
      <c r="J33" s="18">
        <v>28686</v>
      </c>
      <c r="K33" s="18">
        <v>26720</v>
      </c>
      <c r="L33" s="18">
        <v>28506</v>
      </c>
      <c r="M33" s="18">
        <v>22595</v>
      </c>
      <c r="N33" s="21">
        <f t="shared" si="13"/>
        <v>335896</v>
      </c>
      <c r="O33" s="124"/>
    </row>
    <row r="34" spans="1:15" ht="23.25" customHeight="1" x14ac:dyDescent="0.25">
      <c r="A34" s="17" t="s">
        <v>52</v>
      </c>
      <c r="B34" s="18">
        <v>282096</v>
      </c>
      <c r="C34" s="18">
        <v>287767</v>
      </c>
      <c r="D34" s="18">
        <v>317132</v>
      </c>
      <c r="E34" s="18">
        <v>307309</v>
      </c>
      <c r="F34" s="18">
        <v>334966</v>
      </c>
      <c r="G34" s="18">
        <v>345448</v>
      </c>
      <c r="H34" s="18">
        <v>364810</v>
      </c>
      <c r="I34" s="18">
        <v>351304</v>
      </c>
      <c r="J34" s="18">
        <v>349673</v>
      </c>
      <c r="K34" s="18">
        <v>328429</v>
      </c>
      <c r="L34" s="18">
        <v>295842</v>
      </c>
      <c r="M34" s="18">
        <v>229910</v>
      </c>
      <c r="N34" s="18">
        <f t="shared" si="13"/>
        <v>3794686</v>
      </c>
      <c r="O34" s="124"/>
    </row>
    <row r="35" spans="1:15" ht="23.25" customHeight="1" x14ac:dyDescent="0.25">
      <c r="A35" s="35" t="s">
        <v>53</v>
      </c>
      <c r="B35" s="18">
        <f t="shared" ref="B35:M35" si="14">B36+B37</f>
        <v>121278</v>
      </c>
      <c r="C35" s="18">
        <f t="shared" si="14"/>
        <v>131003</v>
      </c>
      <c r="D35" s="18">
        <f t="shared" si="14"/>
        <v>134212</v>
      </c>
      <c r="E35" s="18">
        <f t="shared" si="14"/>
        <v>128865</v>
      </c>
      <c r="F35" s="18">
        <f t="shared" si="14"/>
        <v>126514</v>
      </c>
      <c r="G35" s="18">
        <f t="shared" si="14"/>
        <v>137778</v>
      </c>
      <c r="H35" s="18">
        <f t="shared" si="14"/>
        <v>148941</v>
      </c>
      <c r="I35" s="18">
        <f t="shared" si="14"/>
        <v>132725</v>
      </c>
      <c r="J35" s="18">
        <f t="shared" si="14"/>
        <v>138375</v>
      </c>
      <c r="K35" s="18">
        <f t="shared" si="14"/>
        <v>134498</v>
      </c>
      <c r="L35" s="18">
        <f t="shared" si="14"/>
        <v>126744</v>
      </c>
      <c r="M35" s="18">
        <f t="shared" si="14"/>
        <v>105885</v>
      </c>
      <c r="N35" s="21">
        <f t="shared" ref="N35" si="15">N36+N37</f>
        <v>1566818</v>
      </c>
      <c r="O35" s="124"/>
    </row>
    <row r="36" spans="1:15" ht="23.25" customHeight="1" x14ac:dyDescent="0.25">
      <c r="A36" s="19" t="s">
        <v>30</v>
      </c>
      <c r="B36" s="18">
        <v>117426</v>
      </c>
      <c r="C36" s="18">
        <v>127176</v>
      </c>
      <c r="D36" s="18">
        <v>129601</v>
      </c>
      <c r="E36" s="18">
        <v>124055</v>
      </c>
      <c r="F36" s="18">
        <v>122280</v>
      </c>
      <c r="G36" s="18">
        <v>133642</v>
      </c>
      <c r="H36" s="18">
        <v>145044</v>
      </c>
      <c r="I36" s="18">
        <v>129847</v>
      </c>
      <c r="J36" s="18">
        <v>132346</v>
      </c>
      <c r="K36" s="18">
        <v>130921</v>
      </c>
      <c r="L36" s="18">
        <v>121592</v>
      </c>
      <c r="M36" s="18">
        <v>98532</v>
      </c>
      <c r="N36" s="18">
        <f>SUM(B36:M36)</f>
        <v>1512462</v>
      </c>
      <c r="O36" s="124"/>
    </row>
    <row r="37" spans="1:15" ht="23.25" customHeight="1" x14ac:dyDescent="0.25">
      <c r="A37" s="20" t="s">
        <v>31</v>
      </c>
      <c r="B37" s="18">
        <v>3852</v>
      </c>
      <c r="C37" s="18">
        <v>3827</v>
      </c>
      <c r="D37" s="18">
        <v>4611</v>
      </c>
      <c r="E37" s="18">
        <v>4810</v>
      </c>
      <c r="F37" s="18">
        <v>4234</v>
      </c>
      <c r="G37" s="18">
        <v>4136</v>
      </c>
      <c r="H37" s="18">
        <v>3897</v>
      </c>
      <c r="I37" s="18">
        <v>2878</v>
      </c>
      <c r="J37" s="18">
        <v>6029</v>
      </c>
      <c r="K37" s="18">
        <v>3577</v>
      </c>
      <c r="L37" s="18">
        <v>5152</v>
      </c>
      <c r="M37" s="18">
        <v>7353</v>
      </c>
      <c r="N37" s="21">
        <f>SUM(B37:M37)</f>
        <v>54356</v>
      </c>
      <c r="O37" s="124"/>
    </row>
    <row r="38" spans="1:15" ht="23.25" customHeight="1" x14ac:dyDescent="0.25">
      <c r="A38" s="17" t="s">
        <v>54</v>
      </c>
      <c r="B38" s="18">
        <v>77005</v>
      </c>
      <c r="C38" s="18">
        <v>79641</v>
      </c>
      <c r="D38" s="18">
        <v>86342</v>
      </c>
      <c r="E38" s="18">
        <v>81426</v>
      </c>
      <c r="F38" s="18">
        <v>86149</v>
      </c>
      <c r="G38" s="18">
        <v>85345</v>
      </c>
      <c r="H38" s="18">
        <v>92766</v>
      </c>
      <c r="I38" s="18">
        <v>85962</v>
      </c>
      <c r="J38" s="18">
        <v>107280</v>
      </c>
      <c r="K38" s="18">
        <v>93168</v>
      </c>
      <c r="L38" s="18">
        <v>87330</v>
      </c>
      <c r="M38" s="18">
        <v>99292</v>
      </c>
      <c r="N38" s="18">
        <f t="shared" ref="N38" si="16">SUM(B38:M38)</f>
        <v>1061706</v>
      </c>
      <c r="O38" s="124"/>
    </row>
    <row r="39" spans="1:15" ht="23.25" customHeight="1" x14ac:dyDescent="0.25">
      <c r="A39" s="17" t="s">
        <v>59</v>
      </c>
      <c r="B39" s="18">
        <f t="shared" ref="B39:N39" si="17">B40+B41</f>
        <v>90490</v>
      </c>
      <c r="C39" s="18">
        <f t="shared" si="17"/>
        <v>87570</v>
      </c>
      <c r="D39" s="18">
        <f t="shared" si="17"/>
        <v>101521</v>
      </c>
      <c r="E39" s="18">
        <f t="shared" si="17"/>
        <v>97524</v>
      </c>
      <c r="F39" s="18">
        <f t="shared" si="17"/>
        <v>105699</v>
      </c>
      <c r="G39" s="18">
        <f t="shared" si="17"/>
        <v>102190</v>
      </c>
      <c r="H39" s="18">
        <f t="shared" si="17"/>
        <v>110829</v>
      </c>
      <c r="I39" s="18">
        <f t="shared" si="17"/>
        <v>103977</v>
      </c>
      <c r="J39" s="18">
        <f t="shared" si="17"/>
        <v>108556</v>
      </c>
      <c r="K39" s="18">
        <f t="shared" si="17"/>
        <v>100784</v>
      </c>
      <c r="L39" s="18">
        <f t="shared" si="17"/>
        <v>92110</v>
      </c>
      <c r="M39" s="18">
        <f t="shared" si="17"/>
        <v>70656</v>
      </c>
      <c r="N39" s="18">
        <f t="shared" si="17"/>
        <v>1171906</v>
      </c>
      <c r="O39" s="124"/>
    </row>
    <row r="40" spans="1:15" ht="23.25" customHeight="1" x14ac:dyDescent="0.25">
      <c r="A40" s="19" t="s">
        <v>30</v>
      </c>
      <c r="B40" s="18">
        <v>88808</v>
      </c>
      <c r="C40" s="18">
        <v>86160</v>
      </c>
      <c r="D40" s="18">
        <v>100435</v>
      </c>
      <c r="E40" s="18">
        <v>96355</v>
      </c>
      <c r="F40" s="18">
        <v>104565</v>
      </c>
      <c r="G40" s="18">
        <v>101194</v>
      </c>
      <c r="H40" s="18">
        <v>109750</v>
      </c>
      <c r="I40" s="18">
        <v>103019</v>
      </c>
      <c r="J40" s="18">
        <v>107584</v>
      </c>
      <c r="K40" s="18">
        <v>99874</v>
      </c>
      <c r="L40" s="18">
        <v>91141</v>
      </c>
      <c r="M40" s="18">
        <v>70229</v>
      </c>
      <c r="N40" s="18">
        <f t="shared" ref="N40:N41" si="18">SUM(B40:M40)</f>
        <v>1159114</v>
      </c>
      <c r="O40" s="124"/>
    </row>
    <row r="41" spans="1:15" ht="23.25" customHeight="1" x14ac:dyDescent="0.25">
      <c r="A41" s="19" t="s">
        <v>31</v>
      </c>
      <c r="B41" s="18">
        <v>1682</v>
      </c>
      <c r="C41" s="18">
        <v>1410</v>
      </c>
      <c r="D41" s="18">
        <v>1086</v>
      </c>
      <c r="E41" s="18">
        <v>1169</v>
      </c>
      <c r="F41" s="18">
        <v>1134</v>
      </c>
      <c r="G41" s="18">
        <v>996</v>
      </c>
      <c r="H41" s="18">
        <v>1079</v>
      </c>
      <c r="I41" s="18">
        <v>958</v>
      </c>
      <c r="J41" s="18">
        <v>972</v>
      </c>
      <c r="K41" s="18">
        <v>910</v>
      </c>
      <c r="L41" s="18">
        <v>969</v>
      </c>
      <c r="M41" s="18">
        <v>427</v>
      </c>
      <c r="N41" s="18">
        <f t="shared" si="18"/>
        <v>12792</v>
      </c>
      <c r="O41" s="124"/>
    </row>
    <row r="42" spans="1:15" ht="23.25" customHeight="1" thickBot="1" x14ac:dyDescent="0.3">
      <c r="A42" s="36" t="s">
        <v>55</v>
      </c>
      <c r="B42" s="37">
        <f t="shared" ref="B42:N42" si="19">B6+B13+B30</f>
        <v>1659033</v>
      </c>
      <c r="C42" s="37">
        <f t="shared" si="19"/>
        <v>1666694</v>
      </c>
      <c r="D42" s="37">
        <f t="shared" si="19"/>
        <v>1832707</v>
      </c>
      <c r="E42" s="37">
        <f t="shared" si="19"/>
        <v>1677180</v>
      </c>
      <c r="F42" s="37">
        <f t="shared" si="19"/>
        <v>1776860</v>
      </c>
      <c r="G42" s="37">
        <f t="shared" si="19"/>
        <v>1865689</v>
      </c>
      <c r="H42" s="37">
        <f t="shared" si="19"/>
        <v>1856072</v>
      </c>
      <c r="I42" s="37">
        <f t="shared" si="19"/>
        <v>1825940</v>
      </c>
      <c r="J42" s="37">
        <f t="shared" si="19"/>
        <v>1889552</v>
      </c>
      <c r="K42" s="37">
        <f t="shared" si="19"/>
        <v>1822689</v>
      </c>
      <c r="L42" s="37">
        <f t="shared" si="19"/>
        <v>1755828</v>
      </c>
      <c r="M42" s="37">
        <f t="shared" si="19"/>
        <v>1599403</v>
      </c>
      <c r="N42" s="37">
        <f t="shared" si="19"/>
        <v>21227647</v>
      </c>
      <c r="O42" s="124"/>
    </row>
    <row r="43" spans="1:15" ht="13" customHeight="1" x14ac:dyDescent="0.3">
      <c r="A43" s="38" t="s">
        <v>60</v>
      </c>
      <c r="N43" s="39"/>
      <c r="O43" s="124"/>
    </row>
    <row r="44" spans="1:15" ht="13" customHeight="1" x14ac:dyDescent="0.3">
      <c r="A44" s="2" t="s">
        <v>57</v>
      </c>
      <c r="O44" s="124"/>
    </row>
    <row r="45" spans="1:15" ht="13" customHeight="1" x14ac:dyDescent="0.3">
      <c r="A45" s="38" t="s">
        <v>58</v>
      </c>
      <c r="O45" s="124"/>
    </row>
  </sheetData>
  <mergeCells count="1">
    <mergeCell ref="N4:N5"/>
  </mergeCells>
  <hyperlinks>
    <hyperlink ref="P2" location="Sumário!A1" display="Sumário!A1" xr:uid="{02364515-9BB2-4F81-A938-C16037ECD5EC}"/>
  </hyperlinks>
  <printOptions verticalCentered="1" gridLinesSet="0"/>
  <pageMargins left="0.78740157480314965" right="0.19685039370078741" top="0.78740157480314965" bottom="0.39370078740157483" header="0.86614173228346458" footer="0.51181102362204722"/>
  <pageSetup paperSize="9" scale="50" orientation="landscape" horizontalDpi="4294967294" verticalDpi="4294967294" r:id="rId1"/>
  <headerFooter alignWithMargins="0">
    <oddHeader>&amp;R&amp;"Arial,Negrito"&amp;12ESTATÍSTICA
&amp;EDA SIDERURGIA</oddHeader>
    <oddFooter>&amp;L&amp;"Arial,Negrito"&amp;14IABr &amp;"Arial,Itálico"/ Instituto Aço Brasil&amp;R&amp;"Arial,Negrito"&amp;14 13</oddFooter>
  </headerFooter>
  <ignoredErrors>
    <ignoredError sqref="N39 N10 N21 N26 N35"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45"/>
  <sheetViews>
    <sheetView showGridLines="0" zoomScale="60" zoomScaleNormal="60" zoomScaleSheetLayoutView="80" workbookViewId="0">
      <pane xSplit="1" ySplit="5" topLeftCell="B6" activePane="bottomRight" state="frozen"/>
      <selection activeCell="E8" sqref="E8"/>
      <selection pane="topRight" activeCell="E8" sqref="E8"/>
      <selection pane="bottomLeft" activeCell="E8" sqref="E8"/>
      <selection pane="bottomRight" activeCell="P2" sqref="P2"/>
    </sheetView>
  </sheetViews>
  <sheetFormatPr defaultColWidth="11.453125" defaultRowHeight="12.5" x14ac:dyDescent="0.25"/>
  <cols>
    <col min="1" max="1" width="87.26953125" style="2" customWidth="1"/>
    <col min="2" max="13" width="13.54296875" style="2" customWidth="1"/>
    <col min="14" max="14" width="15" style="2" customWidth="1"/>
    <col min="15" max="15" width="14.54296875" style="2" bestFit="1" customWidth="1"/>
    <col min="16" max="16" width="13.7265625" style="2" customWidth="1"/>
    <col min="17" max="16384" width="11.453125" style="2"/>
  </cols>
  <sheetData>
    <row r="1" spans="1:16" ht="19" customHeight="1" x14ac:dyDescent="0.4">
      <c r="A1" s="1" t="s">
        <v>132</v>
      </c>
    </row>
    <row r="2" spans="1:16" ht="35.5" x14ac:dyDescent="0.35">
      <c r="A2" s="112" t="s">
        <v>133</v>
      </c>
      <c r="N2" s="3"/>
      <c r="P2" s="111" t="s">
        <v>121</v>
      </c>
    </row>
    <row r="3" spans="1:16" ht="18" customHeight="1" x14ac:dyDescent="0.35">
      <c r="A3" s="4"/>
      <c r="B3" s="5"/>
      <c r="C3" s="6"/>
      <c r="D3" s="4"/>
      <c r="E3" s="6"/>
      <c r="F3" s="4"/>
      <c r="G3" s="6"/>
      <c r="H3" s="4"/>
      <c r="I3" s="6"/>
      <c r="J3" s="4"/>
      <c r="K3" s="4"/>
      <c r="L3" s="6"/>
      <c r="M3" s="4"/>
      <c r="N3" s="7" t="s">
        <v>0</v>
      </c>
    </row>
    <row r="4" spans="1:16" ht="17.149999999999999" customHeight="1" x14ac:dyDescent="0.35">
      <c r="A4" s="8" t="s">
        <v>1</v>
      </c>
      <c r="B4" s="9" t="s">
        <v>2</v>
      </c>
      <c r="C4" s="9" t="s">
        <v>3</v>
      </c>
      <c r="D4" s="10" t="s">
        <v>4</v>
      </c>
      <c r="E4" s="9" t="s">
        <v>5</v>
      </c>
      <c r="F4" s="10" t="s">
        <v>6</v>
      </c>
      <c r="G4" s="9" t="s">
        <v>7</v>
      </c>
      <c r="H4" s="10" t="s">
        <v>8</v>
      </c>
      <c r="I4" s="9" t="s">
        <v>9</v>
      </c>
      <c r="J4" s="10" t="s">
        <v>10</v>
      </c>
      <c r="K4" s="10" t="s">
        <v>11</v>
      </c>
      <c r="L4" s="9" t="s">
        <v>12</v>
      </c>
      <c r="M4" s="10" t="s">
        <v>13</v>
      </c>
      <c r="N4" s="128" t="s">
        <v>14</v>
      </c>
    </row>
    <row r="5" spans="1:16" ht="17.149999999999999" customHeight="1" x14ac:dyDescent="0.25">
      <c r="A5" s="11" t="s">
        <v>15</v>
      </c>
      <c r="B5" s="12" t="s">
        <v>16</v>
      </c>
      <c r="C5" s="12" t="s">
        <v>17</v>
      </c>
      <c r="D5" s="13" t="s">
        <v>18</v>
      </c>
      <c r="E5" s="12" t="s">
        <v>19</v>
      </c>
      <c r="F5" s="13" t="s">
        <v>20</v>
      </c>
      <c r="G5" s="12" t="s">
        <v>21</v>
      </c>
      <c r="H5" s="13" t="s">
        <v>22</v>
      </c>
      <c r="I5" s="12" t="s">
        <v>23</v>
      </c>
      <c r="J5" s="13" t="s">
        <v>24</v>
      </c>
      <c r="K5" s="13" t="s">
        <v>25</v>
      </c>
      <c r="L5" s="13" t="s">
        <v>26</v>
      </c>
      <c r="M5" s="13" t="s">
        <v>27</v>
      </c>
      <c r="N5" s="129"/>
    </row>
    <row r="6" spans="1:16" ht="23.25" customHeight="1" x14ac:dyDescent="0.25">
      <c r="A6" s="14" t="s">
        <v>28</v>
      </c>
      <c r="B6" s="15">
        <f t="shared" ref="B6:N6" si="0">B7+B10</f>
        <v>660415</v>
      </c>
      <c r="C6" s="15">
        <f t="shared" si="0"/>
        <v>482683</v>
      </c>
      <c r="D6" s="15">
        <f t="shared" si="0"/>
        <v>703967</v>
      </c>
      <c r="E6" s="15">
        <f t="shared" si="0"/>
        <v>549393</v>
      </c>
      <c r="F6" s="15">
        <f t="shared" si="0"/>
        <v>650580</v>
      </c>
      <c r="G6" s="15">
        <f t="shared" si="0"/>
        <v>870468</v>
      </c>
      <c r="H6" s="15">
        <f t="shared" si="0"/>
        <v>605697</v>
      </c>
      <c r="I6" s="15">
        <f t="shared" si="0"/>
        <v>728036</v>
      </c>
      <c r="J6" s="15">
        <f t="shared" si="0"/>
        <v>794596</v>
      </c>
      <c r="K6" s="15">
        <f t="shared" si="0"/>
        <v>696410</v>
      </c>
      <c r="L6" s="15">
        <f t="shared" si="0"/>
        <v>854058</v>
      </c>
      <c r="M6" s="15">
        <f t="shared" si="0"/>
        <v>936060</v>
      </c>
      <c r="N6" s="15">
        <f t="shared" si="0"/>
        <v>8532363</v>
      </c>
      <c r="O6" s="124"/>
    </row>
    <row r="7" spans="1:16" ht="23.25" customHeight="1" x14ac:dyDescent="0.25">
      <c r="A7" s="17" t="s">
        <v>29</v>
      </c>
      <c r="B7" s="18">
        <f t="shared" ref="B7:N7" si="1">B8+B9</f>
        <v>637585</v>
      </c>
      <c r="C7" s="18">
        <f t="shared" si="1"/>
        <v>422841</v>
      </c>
      <c r="D7" s="18">
        <f t="shared" si="1"/>
        <v>670070</v>
      </c>
      <c r="E7" s="18">
        <f t="shared" si="1"/>
        <v>544507</v>
      </c>
      <c r="F7" s="18">
        <f t="shared" si="1"/>
        <v>616992</v>
      </c>
      <c r="G7" s="18">
        <f t="shared" si="1"/>
        <v>831981</v>
      </c>
      <c r="H7" s="18">
        <f t="shared" si="1"/>
        <v>559442</v>
      </c>
      <c r="I7" s="18">
        <f t="shared" si="1"/>
        <v>647232</v>
      </c>
      <c r="J7" s="18">
        <f t="shared" si="1"/>
        <v>710257</v>
      </c>
      <c r="K7" s="18">
        <f t="shared" si="1"/>
        <v>649535</v>
      </c>
      <c r="L7" s="18">
        <f t="shared" si="1"/>
        <v>797404</v>
      </c>
      <c r="M7" s="18">
        <f t="shared" si="1"/>
        <v>830206</v>
      </c>
      <c r="N7" s="18">
        <f t="shared" si="1"/>
        <v>7918052</v>
      </c>
      <c r="O7" s="124"/>
    </row>
    <row r="8" spans="1:16" ht="23.25" customHeight="1" x14ac:dyDescent="0.25">
      <c r="A8" s="19" t="s">
        <v>30</v>
      </c>
      <c r="B8" s="18">
        <v>608770</v>
      </c>
      <c r="C8" s="18">
        <v>294222</v>
      </c>
      <c r="D8" s="18">
        <v>578816</v>
      </c>
      <c r="E8" s="18">
        <v>473809</v>
      </c>
      <c r="F8" s="18">
        <v>542376</v>
      </c>
      <c r="G8" s="18">
        <v>715651</v>
      </c>
      <c r="H8" s="18">
        <v>486673</v>
      </c>
      <c r="I8" s="18">
        <v>573249</v>
      </c>
      <c r="J8" s="18">
        <v>665314</v>
      </c>
      <c r="K8" s="18">
        <v>625273</v>
      </c>
      <c r="L8" s="18">
        <v>610212</v>
      </c>
      <c r="M8" s="18">
        <v>789348</v>
      </c>
      <c r="N8" s="18">
        <f>SUM(B8:M8)</f>
        <v>6963713</v>
      </c>
      <c r="O8" s="124"/>
    </row>
    <row r="9" spans="1:16" ht="23.25" customHeight="1" x14ac:dyDescent="0.25">
      <c r="A9" s="20" t="s">
        <v>31</v>
      </c>
      <c r="B9" s="18">
        <v>28815</v>
      </c>
      <c r="C9" s="18">
        <v>128619</v>
      </c>
      <c r="D9" s="18">
        <v>91254</v>
      </c>
      <c r="E9" s="18">
        <v>70698</v>
      </c>
      <c r="F9" s="18">
        <v>74616</v>
      </c>
      <c r="G9" s="18">
        <v>116330</v>
      </c>
      <c r="H9" s="18">
        <v>72769</v>
      </c>
      <c r="I9" s="18">
        <v>73983</v>
      </c>
      <c r="J9" s="18">
        <v>44943</v>
      </c>
      <c r="K9" s="18">
        <v>24262</v>
      </c>
      <c r="L9" s="18">
        <v>187192</v>
      </c>
      <c r="M9" s="18">
        <v>40858</v>
      </c>
      <c r="N9" s="21">
        <f>SUM(B9:M9)</f>
        <v>954339</v>
      </c>
      <c r="O9" s="124"/>
    </row>
    <row r="10" spans="1:16" ht="23.25" customHeight="1" x14ac:dyDescent="0.25">
      <c r="A10" s="22" t="s">
        <v>32</v>
      </c>
      <c r="B10" s="18">
        <f t="shared" ref="B10:N10" si="2">B11+B12</f>
        <v>22830</v>
      </c>
      <c r="C10" s="18">
        <f t="shared" si="2"/>
        <v>59842</v>
      </c>
      <c r="D10" s="18">
        <f t="shared" si="2"/>
        <v>33897</v>
      </c>
      <c r="E10" s="18">
        <f t="shared" si="2"/>
        <v>4886</v>
      </c>
      <c r="F10" s="18">
        <f t="shared" si="2"/>
        <v>33588</v>
      </c>
      <c r="G10" s="18">
        <f t="shared" si="2"/>
        <v>38487</v>
      </c>
      <c r="H10" s="18">
        <f t="shared" si="2"/>
        <v>46255</v>
      </c>
      <c r="I10" s="18">
        <f t="shared" si="2"/>
        <v>80804</v>
      </c>
      <c r="J10" s="18">
        <f t="shared" si="2"/>
        <v>84339</v>
      </c>
      <c r="K10" s="18">
        <f t="shared" si="2"/>
        <v>46875</v>
      </c>
      <c r="L10" s="18">
        <f t="shared" si="2"/>
        <v>56654</v>
      </c>
      <c r="M10" s="18">
        <f t="shared" si="2"/>
        <v>105854</v>
      </c>
      <c r="N10" s="18">
        <f t="shared" si="2"/>
        <v>614311</v>
      </c>
      <c r="O10" s="124"/>
    </row>
    <row r="11" spans="1:16" ht="23.25" customHeight="1" x14ac:dyDescent="0.25">
      <c r="A11" s="19" t="s">
        <v>30</v>
      </c>
      <c r="B11" s="18">
        <v>22082</v>
      </c>
      <c r="C11" s="18">
        <v>59519</v>
      </c>
      <c r="D11" s="18">
        <v>33742</v>
      </c>
      <c r="E11" s="18">
        <v>4423</v>
      </c>
      <c r="F11" s="18">
        <v>33006</v>
      </c>
      <c r="G11" s="18">
        <v>38484</v>
      </c>
      <c r="H11" s="18">
        <v>45852</v>
      </c>
      <c r="I11" s="18">
        <v>80477</v>
      </c>
      <c r="J11" s="18">
        <v>74836</v>
      </c>
      <c r="K11" s="18">
        <v>46352</v>
      </c>
      <c r="L11" s="18">
        <v>56074</v>
      </c>
      <c r="M11" s="18">
        <v>101164</v>
      </c>
      <c r="N11" s="18">
        <f t="shared" ref="N11:N12" si="3">SUM(B11:M11)</f>
        <v>596011</v>
      </c>
      <c r="O11" s="124"/>
    </row>
    <row r="12" spans="1:16" ht="23.25" customHeight="1" x14ac:dyDescent="0.25">
      <c r="A12" s="19" t="s">
        <v>31</v>
      </c>
      <c r="B12" s="18">
        <v>748</v>
      </c>
      <c r="C12" s="18">
        <v>323</v>
      </c>
      <c r="D12" s="18">
        <v>155</v>
      </c>
      <c r="E12" s="18">
        <v>463</v>
      </c>
      <c r="F12" s="18">
        <v>582</v>
      </c>
      <c r="G12" s="18">
        <v>3</v>
      </c>
      <c r="H12" s="18">
        <v>403</v>
      </c>
      <c r="I12" s="18">
        <v>327</v>
      </c>
      <c r="J12" s="18">
        <v>9503</v>
      </c>
      <c r="K12" s="18">
        <v>523</v>
      </c>
      <c r="L12" s="18">
        <v>580</v>
      </c>
      <c r="M12" s="18">
        <v>4690</v>
      </c>
      <c r="N12" s="18">
        <f t="shared" si="3"/>
        <v>18300</v>
      </c>
      <c r="O12" s="124"/>
    </row>
    <row r="13" spans="1:16" ht="23.25" customHeight="1" x14ac:dyDescent="0.25">
      <c r="A13" s="24" t="s">
        <v>33</v>
      </c>
      <c r="B13" s="25">
        <f t="shared" ref="B13:N13" si="4">B14+B21+B26</f>
        <v>73580</v>
      </c>
      <c r="C13" s="25">
        <f t="shared" si="4"/>
        <v>185151</v>
      </c>
      <c r="D13" s="25">
        <f t="shared" si="4"/>
        <v>50074</v>
      </c>
      <c r="E13" s="25">
        <f t="shared" si="4"/>
        <v>34434</v>
      </c>
      <c r="F13" s="25">
        <f t="shared" si="4"/>
        <v>32249</v>
      </c>
      <c r="G13" s="25">
        <f t="shared" si="4"/>
        <v>80498</v>
      </c>
      <c r="H13" s="25">
        <f t="shared" si="4"/>
        <v>55083</v>
      </c>
      <c r="I13" s="25">
        <f t="shared" si="4"/>
        <v>54650</v>
      </c>
      <c r="J13" s="25">
        <f t="shared" si="4"/>
        <v>113657</v>
      </c>
      <c r="K13" s="25">
        <f t="shared" si="4"/>
        <v>89816</v>
      </c>
      <c r="L13" s="25">
        <f t="shared" si="4"/>
        <v>152685</v>
      </c>
      <c r="M13" s="25">
        <f t="shared" si="4"/>
        <v>106623</v>
      </c>
      <c r="N13" s="25">
        <f t="shared" si="4"/>
        <v>1028500</v>
      </c>
      <c r="O13" s="124"/>
    </row>
    <row r="14" spans="1:16" ht="23.25" customHeight="1" x14ac:dyDescent="0.25">
      <c r="A14" s="26" t="s">
        <v>34</v>
      </c>
      <c r="B14" s="27">
        <f t="shared" ref="B14:N14" si="5">SUM(B15:B20)</f>
        <v>21645</v>
      </c>
      <c r="C14" s="27">
        <f t="shared" si="5"/>
        <v>64135</v>
      </c>
      <c r="D14" s="27">
        <f t="shared" si="5"/>
        <v>33572</v>
      </c>
      <c r="E14" s="27">
        <f t="shared" si="5"/>
        <v>22086</v>
      </c>
      <c r="F14" s="27">
        <f t="shared" si="5"/>
        <v>18520</v>
      </c>
      <c r="G14" s="27">
        <f t="shared" si="5"/>
        <v>59358</v>
      </c>
      <c r="H14" s="27">
        <f t="shared" si="5"/>
        <v>40704</v>
      </c>
      <c r="I14" s="27">
        <f t="shared" si="5"/>
        <v>36043</v>
      </c>
      <c r="J14" s="27">
        <f t="shared" si="5"/>
        <v>93226</v>
      </c>
      <c r="K14" s="27">
        <f t="shared" si="5"/>
        <v>73270</v>
      </c>
      <c r="L14" s="27">
        <f t="shared" si="5"/>
        <v>141065</v>
      </c>
      <c r="M14" s="27">
        <f t="shared" si="5"/>
        <v>83113</v>
      </c>
      <c r="N14" s="27">
        <f t="shared" si="5"/>
        <v>686737</v>
      </c>
      <c r="O14" s="124"/>
    </row>
    <row r="15" spans="1:16" ht="23.25" customHeight="1" x14ac:dyDescent="0.25">
      <c r="A15" s="20" t="s">
        <v>35</v>
      </c>
      <c r="B15" s="28">
        <v>14007</v>
      </c>
      <c r="C15" s="28">
        <v>18948</v>
      </c>
      <c r="D15" s="28">
        <v>11802</v>
      </c>
      <c r="E15" s="28">
        <v>14715</v>
      </c>
      <c r="F15" s="28">
        <v>8638</v>
      </c>
      <c r="G15" s="28">
        <v>32503</v>
      </c>
      <c r="H15" s="28">
        <v>16992</v>
      </c>
      <c r="I15" s="28">
        <v>4644</v>
      </c>
      <c r="J15" s="28">
        <v>15211</v>
      </c>
      <c r="K15" s="28">
        <v>10679</v>
      </c>
      <c r="L15" s="28">
        <v>33020</v>
      </c>
      <c r="M15" s="28">
        <v>3800</v>
      </c>
      <c r="N15" s="21">
        <f t="shared" ref="N15:N20" si="6">SUM(B15:M15)</f>
        <v>184959</v>
      </c>
      <c r="O15" s="124"/>
    </row>
    <row r="16" spans="1:16" ht="23.25" customHeight="1" x14ac:dyDescent="0.25">
      <c r="A16" s="19" t="s">
        <v>36</v>
      </c>
      <c r="B16" s="23">
        <v>1372</v>
      </c>
      <c r="C16" s="23">
        <v>12128</v>
      </c>
      <c r="D16" s="23">
        <v>3875</v>
      </c>
      <c r="E16" s="23">
        <v>4007</v>
      </c>
      <c r="F16" s="23">
        <v>3072</v>
      </c>
      <c r="G16" s="23">
        <v>1939</v>
      </c>
      <c r="H16" s="23">
        <v>12021</v>
      </c>
      <c r="I16" s="23">
        <v>9749</v>
      </c>
      <c r="J16" s="23">
        <v>18445</v>
      </c>
      <c r="K16" s="23">
        <v>26059</v>
      </c>
      <c r="L16" s="23">
        <v>53901</v>
      </c>
      <c r="M16" s="23">
        <v>39730</v>
      </c>
      <c r="N16" s="18">
        <f t="shared" si="6"/>
        <v>186298</v>
      </c>
      <c r="O16" s="124"/>
    </row>
    <row r="17" spans="1:15" ht="23.25" customHeight="1" x14ac:dyDescent="0.25">
      <c r="A17" s="29" t="s">
        <v>37</v>
      </c>
      <c r="B17" s="28">
        <v>0</v>
      </c>
      <c r="C17" s="28">
        <v>0</v>
      </c>
      <c r="D17" s="28">
        <v>0</v>
      </c>
      <c r="E17" s="28">
        <v>0</v>
      </c>
      <c r="F17" s="28">
        <v>0</v>
      </c>
      <c r="G17" s="28">
        <v>0</v>
      </c>
      <c r="H17" s="28">
        <v>0</v>
      </c>
      <c r="I17" s="28">
        <v>0</v>
      </c>
      <c r="J17" s="28">
        <v>0</v>
      </c>
      <c r="K17" s="28">
        <v>0</v>
      </c>
      <c r="L17" s="28">
        <v>0</v>
      </c>
      <c r="M17" s="28">
        <v>0</v>
      </c>
      <c r="N17" s="21">
        <f t="shared" si="6"/>
        <v>0</v>
      </c>
      <c r="O17" s="124"/>
    </row>
    <row r="18" spans="1:15" ht="23.25" customHeight="1" x14ac:dyDescent="0.25">
      <c r="A18" s="19" t="s">
        <v>38</v>
      </c>
      <c r="B18" s="23">
        <v>2733</v>
      </c>
      <c r="C18" s="23">
        <v>15625</v>
      </c>
      <c r="D18" s="23">
        <v>6110</v>
      </c>
      <c r="E18" s="23">
        <v>530</v>
      </c>
      <c r="F18" s="23">
        <v>4566</v>
      </c>
      <c r="G18" s="23">
        <v>3000</v>
      </c>
      <c r="H18" s="23">
        <v>8315</v>
      </c>
      <c r="I18" s="23">
        <v>8736</v>
      </c>
      <c r="J18" s="23">
        <v>20587</v>
      </c>
      <c r="K18" s="23">
        <v>14477</v>
      </c>
      <c r="L18" s="23">
        <v>41279</v>
      </c>
      <c r="M18" s="23">
        <v>33083</v>
      </c>
      <c r="N18" s="18">
        <f t="shared" si="6"/>
        <v>159041</v>
      </c>
      <c r="O18" s="124"/>
    </row>
    <row r="19" spans="1:15" ht="23.25" customHeight="1" x14ac:dyDescent="0.25">
      <c r="A19" s="20" t="s">
        <v>39</v>
      </c>
      <c r="B19" s="28">
        <v>0</v>
      </c>
      <c r="C19" s="28">
        <v>0</v>
      </c>
      <c r="D19" s="28">
        <v>0</v>
      </c>
      <c r="E19" s="28">
        <v>0</v>
      </c>
      <c r="F19" s="28">
        <v>0</v>
      </c>
      <c r="G19" s="28">
        <v>0</v>
      </c>
      <c r="H19" s="28">
        <v>0</v>
      </c>
      <c r="I19" s="28">
        <v>0</v>
      </c>
      <c r="J19" s="28">
        <v>0</v>
      </c>
      <c r="K19" s="28">
        <v>0</v>
      </c>
      <c r="L19" s="28">
        <v>0</v>
      </c>
      <c r="M19" s="28">
        <v>0</v>
      </c>
      <c r="N19" s="21">
        <f t="shared" si="6"/>
        <v>0</v>
      </c>
      <c r="O19" s="124"/>
    </row>
    <row r="20" spans="1:15" ht="23.25" customHeight="1" x14ac:dyDescent="0.25">
      <c r="A20" s="19" t="s">
        <v>40</v>
      </c>
      <c r="B20" s="23">
        <v>3533</v>
      </c>
      <c r="C20" s="23">
        <v>17434</v>
      </c>
      <c r="D20" s="23">
        <v>11785</v>
      </c>
      <c r="E20" s="23">
        <v>2834</v>
      </c>
      <c r="F20" s="23">
        <v>2244</v>
      </c>
      <c r="G20" s="23">
        <v>21916</v>
      </c>
      <c r="H20" s="23">
        <v>3376</v>
      </c>
      <c r="I20" s="23">
        <v>12914</v>
      </c>
      <c r="J20" s="23">
        <v>38983</v>
      </c>
      <c r="K20" s="23">
        <v>22055</v>
      </c>
      <c r="L20" s="23">
        <v>12865</v>
      </c>
      <c r="M20" s="23">
        <v>6500</v>
      </c>
      <c r="N20" s="18">
        <f t="shared" si="6"/>
        <v>156439</v>
      </c>
      <c r="O20" s="124"/>
    </row>
    <row r="21" spans="1:15" ht="23.25" customHeight="1" x14ac:dyDescent="0.25">
      <c r="A21" s="30" t="s">
        <v>41</v>
      </c>
      <c r="B21" s="25">
        <f t="shared" ref="B21:N21" si="7">SUM(B22:B25)</f>
        <v>49454</v>
      </c>
      <c r="C21" s="25">
        <f t="shared" si="7"/>
        <v>119638</v>
      </c>
      <c r="D21" s="25">
        <f t="shared" si="7"/>
        <v>14881</v>
      </c>
      <c r="E21" s="25">
        <f t="shared" si="7"/>
        <v>11116</v>
      </c>
      <c r="F21" s="25">
        <f t="shared" si="7"/>
        <v>11517</v>
      </c>
      <c r="G21" s="25">
        <f t="shared" si="7"/>
        <v>18564</v>
      </c>
      <c r="H21" s="25">
        <f t="shared" si="7"/>
        <v>12608</v>
      </c>
      <c r="I21" s="25">
        <f t="shared" si="7"/>
        <v>15511</v>
      </c>
      <c r="J21" s="25">
        <f t="shared" si="7"/>
        <v>16978</v>
      </c>
      <c r="K21" s="25">
        <f t="shared" si="7"/>
        <v>13213</v>
      </c>
      <c r="L21" s="25">
        <f t="shared" si="7"/>
        <v>9104</v>
      </c>
      <c r="M21" s="25">
        <f t="shared" si="7"/>
        <v>18768</v>
      </c>
      <c r="N21" s="25">
        <f t="shared" si="7"/>
        <v>311352</v>
      </c>
      <c r="O21" s="124"/>
    </row>
    <row r="22" spans="1:15" ht="23.25" customHeight="1" x14ac:dyDescent="0.25">
      <c r="A22" s="19" t="s">
        <v>42</v>
      </c>
      <c r="B22" s="18">
        <v>2668</v>
      </c>
      <c r="C22" s="18">
        <v>2400</v>
      </c>
      <c r="D22" s="18">
        <v>941</v>
      </c>
      <c r="E22" s="18">
        <v>636</v>
      </c>
      <c r="F22" s="18">
        <v>434</v>
      </c>
      <c r="G22" s="18">
        <v>1163</v>
      </c>
      <c r="H22" s="18">
        <v>202</v>
      </c>
      <c r="I22" s="18">
        <v>231</v>
      </c>
      <c r="J22" s="18">
        <v>894</v>
      </c>
      <c r="K22" s="18">
        <v>20</v>
      </c>
      <c r="L22" s="18">
        <v>47</v>
      </c>
      <c r="M22" s="18">
        <v>787</v>
      </c>
      <c r="N22" s="18">
        <f t="shared" ref="N22:N25" si="8">SUM(B22:M22)</f>
        <v>10423</v>
      </c>
      <c r="O22" s="124"/>
    </row>
    <row r="23" spans="1:15" ht="23.25" customHeight="1" x14ac:dyDescent="0.25">
      <c r="A23" s="31" t="s">
        <v>43</v>
      </c>
      <c r="B23" s="21">
        <v>42230</v>
      </c>
      <c r="C23" s="21">
        <v>91496</v>
      </c>
      <c r="D23" s="21">
        <v>12310</v>
      </c>
      <c r="E23" s="21">
        <v>9242</v>
      </c>
      <c r="F23" s="21">
        <v>8699</v>
      </c>
      <c r="G23" s="21">
        <v>16532</v>
      </c>
      <c r="H23" s="21">
        <v>10951</v>
      </c>
      <c r="I23" s="21">
        <v>13545</v>
      </c>
      <c r="J23" s="21">
        <v>14336</v>
      </c>
      <c r="K23" s="21">
        <v>11805</v>
      </c>
      <c r="L23" s="21">
        <v>8266</v>
      </c>
      <c r="M23" s="21">
        <v>11824</v>
      </c>
      <c r="N23" s="21">
        <f t="shared" si="8"/>
        <v>251236</v>
      </c>
      <c r="O23" s="124"/>
    </row>
    <row r="24" spans="1:15" ht="23.25" customHeight="1" x14ac:dyDescent="0.25">
      <c r="A24" s="32" t="s">
        <v>44</v>
      </c>
      <c r="B24" s="18">
        <v>419</v>
      </c>
      <c r="C24" s="18">
        <v>1526</v>
      </c>
      <c r="D24" s="18">
        <v>1630</v>
      </c>
      <c r="E24" s="18">
        <v>1238</v>
      </c>
      <c r="F24" s="18">
        <v>2384</v>
      </c>
      <c r="G24" s="18">
        <v>869</v>
      </c>
      <c r="H24" s="18">
        <v>1455</v>
      </c>
      <c r="I24" s="18">
        <v>1735</v>
      </c>
      <c r="J24" s="18">
        <v>1748</v>
      </c>
      <c r="K24" s="18">
        <v>1388</v>
      </c>
      <c r="L24" s="18">
        <v>791</v>
      </c>
      <c r="M24" s="18">
        <v>1668</v>
      </c>
      <c r="N24" s="18">
        <f t="shared" si="8"/>
        <v>16851</v>
      </c>
      <c r="O24" s="124"/>
    </row>
    <row r="25" spans="1:15" ht="23.25" customHeight="1" x14ac:dyDescent="0.25">
      <c r="A25" s="20" t="s">
        <v>45</v>
      </c>
      <c r="B25" s="21">
        <v>4137</v>
      </c>
      <c r="C25" s="21">
        <v>24216</v>
      </c>
      <c r="D25" s="21">
        <v>0</v>
      </c>
      <c r="E25" s="21">
        <v>0</v>
      </c>
      <c r="F25" s="21">
        <v>0</v>
      </c>
      <c r="G25" s="21">
        <v>0</v>
      </c>
      <c r="H25" s="21">
        <v>0</v>
      </c>
      <c r="I25" s="21">
        <v>0</v>
      </c>
      <c r="J25" s="21">
        <v>0</v>
      </c>
      <c r="K25" s="21">
        <v>0</v>
      </c>
      <c r="L25" s="21">
        <v>0</v>
      </c>
      <c r="M25" s="21">
        <v>4489</v>
      </c>
      <c r="N25" s="21">
        <f t="shared" si="8"/>
        <v>32842</v>
      </c>
      <c r="O25" s="124"/>
    </row>
    <row r="26" spans="1:15" ht="23.25" customHeight="1" x14ac:dyDescent="0.25">
      <c r="A26" s="26" t="s">
        <v>46</v>
      </c>
      <c r="B26" s="27">
        <f t="shared" ref="B26:N26" si="9">SUM(B27:B29)</f>
        <v>2481</v>
      </c>
      <c r="C26" s="27">
        <f t="shared" si="9"/>
        <v>1378</v>
      </c>
      <c r="D26" s="27">
        <f t="shared" si="9"/>
        <v>1621</v>
      </c>
      <c r="E26" s="27">
        <f t="shared" si="9"/>
        <v>1232</v>
      </c>
      <c r="F26" s="27">
        <f t="shared" si="9"/>
        <v>2212</v>
      </c>
      <c r="G26" s="27">
        <f t="shared" si="9"/>
        <v>2576</v>
      </c>
      <c r="H26" s="27">
        <f t="shared" si="9"/>
        <v>1771</v>
      </c>
      <c r="I26" s="27">
        <f t="shared" si="9"/>
        <v>3096</v>
      </c>
      <c r="J26" s="27">
        <f t="shared" si="9"/>
        <v>3453</v>
      </c>
      <c r="K26" s="27">
        <f t="shared" si="9"/>
        <v>3333</v>
      </c>
      <c r="L26" s="27">
        <f t="shared" si="9"/>
        <v>2516</v>
      </c>
      <c r="M26" s="27">
        <f t="shared" si="9"/>
        <v>4742</v>
      </c>
      <c r="N26" s="33">
        <f t="shared" si="9"/>
        <v>30411</v>
      </c>
      <c r="O26" s="124"/>
    </row>
    <row r="27" spans="1:15" ht="23.25" customHeight="1" x14ac:dyDescent="0.25">
      <c r="A27" s="31" t="s">
        <v>47</v>
      </c>
      <c r="B27" s="21">
        <v>371</v>
      </c>
      <c r="C27" s="21">
        <v>280</v>
      </c>
      <c r="D27" s="21">
        <v>484</v>
      </c>
      <c r="E27" s="21">
        <v>618</v>
      </c>
      <c r="F27" s="21">
        <v>838</v>
      </c>
      <c r="G27" s="21">
        <v>1199</v>
      </c>
      <c r="H27" s="21">
        <v>964</v>
      </c>
      <c r="I27" s="21">
        <v>1400</v>
      </c>
      <c r="J27" s="21">
        <v>1967</v>
      </c>
      <c r="K27" s="21">
        <v>2072</v>
      </c>
      <c r="L27" s="21">
        <v>1371</v>
      </c>
      <c r="M27" s="21">
        <v>2538</v>
      </c>
      <c r="N27" s="21">
        <f t="shared" ref="N27:N29" si="10">SUM(B27:M27)</f>
        <v>14102</v>
      </c>
      <c r="O27" s="124"/>
    </row>
    <row r="28" spans="1:15" ht="23.25" customHeight="1" x14ac:dyDescent="0.25">
      <c r="A28" s="32" t="s">
        <v>48</v>
      </c>
      <c r="B28" s="18">
        <v>2110</v>
      </c>
      <c r="C28" s="18">
        <v>1098</v>
      </c>
      <c r="D28" s="18">
        <v>1137</v>
      </c>
      <c r="E28" s="18">
        <v>614</v>
      </c>
      <c r="F28" s="18">
        <v>1374</v>
      </c>
      <c r="G28" s="18">
        <v>1377</v>
      </c>
      <c r="H28" s="18">
        <v>807</v>
      </c>
      <c r="I28" s="18">
        <v>1696</v>
      </c>
      <c r="J28" s="18">
        <v>1486</v>
      </c>
      <c r="K28" s="18">
        <v>1261</v>
      </c>
      <c r="L28" s="18">
        <v>1145</v>
      </c>
      <c r="M28" s="18">
        <v>2204</v>
      </c>
      <c r="N28" s="18">
        <f t="shared" si="10"/>
        <v>16309</v>
      </c>
      <c r="O28" s="124"/>
    </row>
    <row r="29" spans="1:15" ht="23.25" customHeight="1" x14ac:dyDescent="0.25">
      <c r="A29" s="31" t="s">
        <v>49</v>
      </c>
      <c r="B29" s="21">
        <v>0</v>
      </c>
      <c r="C29" s="21">
        <v>0</v>
      </c>
      <c r="D29" s="21">
        <v>0</v>
      </c>
      <c r="E29" s="21">
        <v>0</v>
      </c>
      <c r="F29" s="21">
        <v>0</v>
      </c>
      <c r="G29" s="21">
        <v>0</v>
      </c>
      <c r="H29" s="21">
        <v>0</v>
      </c>
      <c r="I29" s="21">
        <v>0</v>
      </c>
      <c r="J29" s="21">
        <v>0</v>
      </c>
      <c r="K29" s="21">
        <v>0</v>
      </c>
      <c r="L29" s="21">
        <v>0</v>
      </c>
      <c r="M29" s="21">
        <v>0</v>
      </c>
      <c r="N29" s="21">
        <f t="shared" si="10"/>
        <v>0</v>
      </c>
      <c r="O29" s="124"/>
    </row>
    <row r="30" spans="1:15" ht="23.25" customHeight="1" x14ac:dyDescent="0.25">
      <c r="A30" s="34" t="s">
        <v>50</v>
      </c>
      <c r="B30" s="27">
        <f t="shared" ref="B30:N30" si="11">B31+B34+B35+B38+B39</f>
        <v>46951</v>
      </c>
      <c r="C30" s="27">
        <f t="shared" si="11"/>
        <v>89004</v>
      </c>
      <c r="D30" s="27">
        <f t="shared" si="11"/>
        <v>122131</v>
      </c>
      <c r="E30" s="27">
        <f t="shared" si="11"/>
        <v>67338</v>
      </c>
      <c r="F30" s="27">
        <f t="shared" si="11"/>
        <v>68731</v>
      </c>
      <c r="G30" s="27">
        <f t="shared" si="11"/>
        <v>100621</v>
      </c>
      <c r="H30" s="27">
        <f t="shared" si="11"/>
        <v>98088</v>
      </c>
      <c r="I30" s="27">
        <f t="shared" si="11"/>
        <v>78835</v>
      </c>
      <c r="J30" s="27">
        <f t="shared" si="11"/>
        <v>115656</v>
      </c>
      <c r="K30" s="27">
        <f t="shared" si="11"/>
        <v>72693</v>
      </c>
      <c r="L30" s="27">
        <f t="shared" si="11"/>
        <v>94523</v>
      </c>
      <c r="M30" s="27">
        <f t="shared" si="11"/>
        <v>153334</v>
      </c>
      <c r="N30" s="27">
        <f t="shared" si="11"/>
        <v>1107905</v>
      </c>
      <c r="O30" s="124"/>
    </row>
    <row r="31" spans="1:15" ht="23.25" customHeight="1" x14ac:dyDescent="0.25">
      <c r="A31" s="35" t="s">
        <v>51</v>
      </c>
      <c r="B31" s="21">
        <f t="shared" ref="B31:N31" si="12">B32+B33</f>
        <v>5942</v>
      </c>
      <c r="C31" s="21">
        <f t="shared" si="12"/>
        <v>8389</v>
      </c>
      <c r="D31" s="21">
        <f t="shared" si="12"/>
        <v>7098</v>
      </c>
      <c r="E31" s="21">
        <f t="shared" si="12"/>
        <v>7027</v>
      </c>
      <c r="F31" s="21">
        <f t="shared" si="12"/>
        <v>6351</v>
      </c>
      <c r="G31" s="21">
        <f t="shared" si="12"/>
        <v>9483</v>
      </c>
      <c r="H31" s="21">
        <f t="shared" si="12"/>
        <v>16510</v>
      </c>
      <c r="I31" s="21">
        <f t="shared" si="12"/>
        <v>10208</v>
      </c>
      <c r="J31" s="21">
        <f t="shared" si="12"/>
        <v>9918</v>
      </c>
      <c r="K31" s="21">
        <f t="shared" si="12"/>
        <v>11197</v>
      </c>
      <c r="L31" s="21">
        <f t="shared" si="12"/>
        <v>8235</v>
      </c>
      <c r="M31" s="21">
        <f t="shared" si="12"/>
        <v>7221</v>
      </c>
      <c r="N31" s="21">
        <f t="shared" si="12"/>
        <v>107579</v>
      </c>
      <c r="O31" s="124"/>
    </row>
    <row r="32" spans="1:15" ht="23.25" customHeight="1" x14ac:dyDescent="0.25">
      <c r="A32" s="19" t="s">
        <v>30</v>
      </c>
      <c r="B32" s="18">
        <v>1318</v>
      </c>
      <c r="C32" s="18">
        <v>2940</v>
      </c>
      <c r="D32" s="18">
        <v>3088</v>
      </c>
      <c r="E32" s="18">
        <v>2095</v>
      </c>
      <c r="F32" s="18">
        <v>2056</v>
      </c>
      <c r="G32" s="18">
        <v>3884</v>
      </c>
      <c r="H32" s="18">
        <v>6504</v>
      </c>
      <c r="I32" s="18">
        <v>3784</v>
      </c>
      <c r="J32" s="18">
        <v>5025</v>
      </c>
      <c r="K32" s="18">
        <v>5268</v>
      </c>
      <c r="L32" s="18">
        <v>3069</v>
      </c>
      <c r="M32" s="18">
        <v>2561</v>
      </c>
      <c r="N32" s="18">
        <f t="shared" ref="N32:N34" si="13">SUM(B32:M32)</f>
        <v>41592</v>
      </c>
      <c r="O32" s="124"/>
    </row>
    <row r="33" spans="1:15" ht="23.25" customHeight="1" x14ac:dyDescent="0.25">
      <c r="A33" s="20" t="s">
        <v>31</v>
      </c>
      <c r="B33" s="18">
        <v>4624</v>
      </c>
      <c r="C33" s="18">
        <v>5449</v>
      </c>
      <c r="D33" s="18">
        <v>4010</v>
      </c>
      <c r="E33" s="18">
        <v>4932</v>
      </c>
      <c r="F33" s="18">
        <v>4295</v>
      </c>
      <c r="G33" s="18">
        <v>5599</v>
      </c>
      <c r="H33" s="18">
        <v>10006</v>
      </c>
      <c r="I33" s="18">
        <v>6424</v>
      </c>
      <c r="J33" s="18">
        <v>4893</v>
      </c>
      <c r="K33" s="18">
        <v>5929</v>
      </c>
      <c r="L33" s="18">
        <v>5166</v>
      </c>
      <c r="M33" s="18">
        <v>4660</v>
      </c>
      <c r="N33" s="21">
        <f t="shared" si="13"/>
        <v>65987</v>
      </c>
      <c r="O33" s="124"/>
    </row>
    <row r="34" spans="1:15" ht="23.25" customHeight="1" x14ac:dyDescent="0.25">
      <c r="A34" s="17" t="s">
        <v>52</v>
      </c>
      <c r="B34" s="18">
        <v>18153</v>
      </c>
      <c r="C34" s="18">
        <v>29600</v>
      </c>
      <c r="D34" s="18">
        <v>47470</v>
      </c>
      <c r="E34" s="18">
        <v>25076</v>
      </c>
      <c r="F34" s="18">
        <v>20648</v>
      </c>
      <c r="G34" s="18">
        <v>32239</v>
      </c>
      <c r="H34" s="18">
        <v>33909</v>
      </c>
      <c r="I34" s="18">
        <v>20747</v>
      </c>
      <c r="J34" s="18">
        <v>37674</v>
      </c>
      <c r="K34" s="18">
        <v>26311</v>
      </c>
      <c r="L34" s="18">
        <v>24877</v>
      </c>
      <c r="M34" s="18">
        <v>73028</v>
      </c>
      <c r="N34" s="18">
        <f t="shared" si="13"/>
        <v>389732</v>
      </c>
      <c r="O34" s="124"/>
    </row>
    <row r="35" spans="1:15" ht="23.25" customHeight="1" x14ac:dyDescent="0.25">
      <c r="A35" s="35" t="s">
        <v>53</v>
      </c>
      <c r="B35" s="18">
        <f t="shared" ref="B35:N35" si="14">B36+B37</f>
        <v>17286</v>
      </c>
      <c r="C35" s="18">
        <f t="shared" si="14"/>
        <v>28098</v>
      </c>
      <c r="D35" s="18">
        <f t="shared" si="14"/>
        <v>22812</v>
      </c>
      <c r="E35" s="18">
        <f t="shared" si="14"/>
        <v>8166</v>
      </c>
      <c r="F35" s="18">
        <f t="shared" si="14"/>
        <v>20096</v>
      </c>
      <c r="G35" s="18">
        <f t="shared" si="14"/>
        <v>28052</v>
      </c>
      <c r="H35" s="18">
        <f t="shared" si="14"/>
        <v>19699</v>
      </c>
      <c r="I35" s="18">
        <f t="shared" si="14"/>
        <v>17437</v>
      </c>
      <c r="J35" s="18">
        <f t="shared" si="14"/>
        <v>21020</v>
      </c>
      <c r="K35" s="18">
        <f t="shared" si="14"/>
        <v>19356</v>
      </c>
      <c r="L35" s="18">
        <f t="shared" si="14"/>
        <v>21914</v>
      </c>
      <c r="M35" s="18">
        <f t="shared" si="14"/>
        <v>42247</v>
      </c>
      <c r="N35" s="21">
        <f t="shared" si="14"/>
        <v>266183</v>
      </c>
      <c r="O35" s="124"/>
    </row>
    <row r="36" spans="1:15" ht="23.25" customHeight="1" x14ac:dyDescent="0.25">
      <c r="A36" s="19" t="s">
        <v>30</v>
      </c>
      <c r="B36" s="18">
        <v>17286</v>
      </c>
      <c r="C36" s="18">
        <v>28098</v>
      </c>
      <c r="D36" s="18">
        <v>22812</v>
      </c>
      <c r="E36" s="18">
        <v>8166</v>
      </c>
      <c r="F36" s="18">
        <v>20096</v>
      </c>
      <c r="G36" s="18">
        <v>28052</v>
      </c>
      <c r="H36" s="18">
        <v>19699</v>
      </c>
      <c r="I36" s="18">
        <v>17437</v>
      </c>
      <c r="J36" s="18">
        <v>21010</v>
      </c>
      <c r="K36" s="18">
        <v>19339</v>
      </c>
      <c r="L36" s="18">
        <v>21905</v>
      </c>
      <c r="M36" s="18">
        <v>42235</v>
      </c>
      <c r="N36" s="18">
        <f t="shared" ref="N36:N38" si="15">SUM(B36:M36)</f>
        <v>266135</v>
      </c>
      <c r="O36" s="124"/>
    </row>
    <row r="37" spans="1:15" ht="23.25" customHeight="1" x14ac:dyDescent="0.25">
      <c r="A37" s="20" t="s">
        <v>31</v>
      </c>
      <c r="B37" s="18">
        <v>0</v>
      </c>
      <c r="C37" s="18">
        <v>0</v>
      </c>
      <c r="D37" s="18">
        <v>0</v>
      </c>
      <c r="E37" s="18">
        <v>0</v>
      </c>
      <c r="F37" s="18">
        <v>0</v>
      </c>
      <c r="G37" s="18">
        <v>0</v>
      </c>
      <c r="H37" s="18">
        <v>0</v>
      </c>
      <c r="I37" s="18">
        <v>0</v>
      </c>
      <c r="J37" s="18">
        <v>10</v>
      </c>
      <c r="K37" s="18">
        <v>17</v>
      </c>
      <c r="L37" s="18">
        <v>9</v>
      </c>
      <c r="M37" s="18">
        <v>12</v>
      </c>
      <c r="N37" s="21">
        <f t="shared" si="15"/>
        <v>48</v>
      </c>
      <c r="O37" s="124"/>
    </row>
    <row r="38" spans="1:15" ht="23.25" customHeight="1" x14ac:dyDescent="0.25">
      <c r="A38" s="17" t="s">
        <v>54</v>
      </c>
      <c r="B38" s="18">
        <v>5071</v>
      </c>
      <c r="C38" s="18">
        <v>22550</v>
      </c>
      <c r="D38" s="18">
        <v>43832</v>
      </c>
      <c r="E38" s="18">
        <v>26406</v>
      </c>
      <c r="F38" s="18">
        <v>20782</v>
      </c>
      <c r="G38" s="18">
        <v>29390</v>
      </c>
      <c r="H38" s="18">
        <v>27213</v>
      </c>
      <c r="I38" s="18">
        <v>29366</v>
      </c>
      <c r="J38" s="18">
        <v>46135</v>
      </c>
      <c r="K38" s="18">
        <v>15011</v>
      </c>
      <c r="L38" s="18">
        <v>38345</v>
      </c>
      <c r="M38" s="18">
        <v>30422</v>
      </c>
      <c r="N38" s="18">
        <f t="shared" si="15"/>
        <v>334523</v>
      </c>
      <c r="O38" s="124"/>
    </row>
    <row r="39" spans="1:15" ht="23.25" customHeight="1" x14ac:dyDescent="0.25">
      <c r="A39" s="17" t="s">
        <v>59</v>
      </c>
      <c r="B39" s="18">
        <f t="shared" ref="B39:N39" si="16">B40+B41</f>
        <v>499</v>
      </c>
      <c r="C39" s="18">
        <f t="shared" si="16"/>
        <v>367</v>
      </c>
      <c r="D39" s="18">
        <f t="shared" si="16"/>
        <v>919</v>
      </c>
      <c r="E39" s="18">
        <f t="shared" si="16"/>
        <v>663</v>
      </c>
      <c r="F39" s="18">
        <f t="shared" si="16"/>
        <v>854</v>
      </c>
      <c r="G39" s="18">
        <f t="shared" si="16"/>
        <v>1457</v>
      </c>
      <c r="H39" s="18">
        <f t="shared" si="16"/>
        <v>757</v>
      </c>
      <c r="I39" s="18">
        <f t="shared" si="16"/>
        <v>1077</v>
      </c>
      <c r="J39" s="18">
        <f t="shared" si="16"/>
        <v>909</v>
      </c>
      <c r="K39" s="18">
        <f t="shared" si="16"/>
        <v>818</v>
      </c>
      <c r="L39" s="18">
        <f t="shared" si="16"/>
        <v>1152</v>
      </c>
      <c r="M39" s="18">
        <f t="shared" si="16"/>
        <v>416</v>
      </c>
      <c r="N39" s="18">
        <f t="shared" si="16"/>
        <v>9888</v>
      </c>
      <c r="O39" s="124"/>
    </row>
    <row r="40" spans="1:15" ht="23.25" customHeight="1" x14ac:dyDescent="0.25">
      <c r="A40" s="19" t="s">
        <v>30</v>
      </c>
      <c r="B40" s="18">
        <v>499</v>
      </c>
      <c r="C40" s="18">
        <v>367</v>
      </c>
      <c r="D40" s="18">
        <v>919</v>
      </c>
      <c r="E40" s="18">
        <v>663</v>
      </c>
      <c r="F40" s="18">
        <v>854</v>
      </c>
      <c r="G40" s="18">
        <v>1457</v>
      </c>
      <c r="H40" s="18">
        <v>757</v>
      </c>
      <c r="I40" s="18">
        <v>1077</v>
      </c>
      <c r="J40" s="18">
        <v>909</v>
      </c>
      <c r="K40" s="18">
        <v>818</v>
      </c>
      <c r="L40" s="18">
        <v>1152</v>
      </c>
      <c r="M40" s="18">
        <v>416</v>
      </c>
      <c r="N40" s="18">
        <f t="shared" ref="N40:N41" si="17">SUM(B40:M40)</f>
        <v>9888</v>
      </c>
      <c r="O40" s="124"/>
    </row>
    <row r="41" spans="1:15" ht="23.25" customHeight="1" x14ac:dyDescent="0.25">
      <c r="A41" s="19" t="s">
        <v>31</v>
      </c>
      <c r="B41" s="18">
        <v>0</v>
      </c>
      <c r="C41" s="18">
        <v>0</v>
      </c>
      <c r="D41" s="18">
        <v>0</v>
      </c>
      <c r="E41" s="18">
        <v>0</v>
      </c>
      <c r="F41" s="18">
        <v>0</v>
      </c>
      <c r="G41" s="18">
        <v>0</v>
      </c>
      <c r="H41" s="18">
        <v>0</v>
      </c>
      <c r="I41" s="18">
        <v>0</v>
      </c>
      <c r="J41" s="18">
        <v>0</v>
      </c>
      <c r="K41" s="18">
        <v>0</v>
      </c>
      <c r="L41" s="18">
        <v>0</v>
      </c>
      <c r="M41" s="18">
        <v>0</v>
      </c>
      <c r="N41" s="18">
        <f t="shared" si="17"/>
        <v>0</v>
      </c>
      <c r="O41" s="124"/>
    </row>
    <row r="42" spans="1:15" ht="23.25" customHeight="1" thickBot="1" x14ac:dyDescent="0.3">
      <c r="A42" s="36" t="s">
        <v>55</v>
      </c>
      <c r="B42" s="37">
        <f t="shared" ref="B42:N42" si="18">B6+B13+B30</f>
        <v>780946</v>
      </c>
      <c r="C42" s="37">
        <f t="shared" si="18"/>
        <v>756838</v>
      </c>
      <c r="D42" s="37">
        <f t="shared" si="18"/>
        <v>876172</v>
      </c>
      <c r="E42" s="37">
        <f t="shared" si="18"/>
        <v>651165</v>
      </c>
      <c r="F42" s="37">
        <f t="shared" si="18"/>
        <v>751560</v>
      </c>
      <c r="G42" s="37">
        <f t="shared" si="18"/>
        <v>1051587</v>
      </c>
      <c r="H42" s="37">
        <f t="shared" si="18"/>
        <v>758868</v>
      </c>
      <c r="I42" s="37">
        <f t="shared" si="18"/>
        <v>861521</v>
      </c>
      <c r="J42" s="37">
        <f t="shared" si="18"/>
        <v>1023909</v>
      </c>
      <c r="K42" s="37">
        <f t="shared" si="18"/>
        <v>858919</v>
      </c>
      <c r="L42" s="37">
        <f t="shared" si="18"/>
        <v>1101266</v>
      </c>
      <c r="M42" s="37">
        <f t="shared" si="18"/>
        <v>1196017</v>
      </c>
      <c r="N42" s="37">
        <f t="shared" si="18"/>
        <v>10668768</v>
      </c>
      <c r="O42" s="124"/>
    </row>
    <row r="43" spans="1:15" ht="13" customHeight="1" x14ac:dyDescent="0.3">
      <c r="A43" s="2" t="s">
        <v>93</v>
      </c>
      <c r="N43" s="39"/>
      <c r="O43" s="124"/>
    </row>
    <row r="44" spans="1:15" ht="12.75" customHeight="1" x14ac:dyDescent="0.3">
      <c r="A44" s="2" t="s">
        <v>57</v>
      </c>
      <c r="O44" s="124"/>
    </row>
    <row r="45" spans="1:15" ht="13" customHeight="1" x14ac:dyDescent="0.3">
      <c r="A45" s="38" t="s">
        <v>58</v>
      </c>
      <c r="O45" s="124"/>
    </row>
  </sheetData>
  <mergeCells count="1">
    <mergeCell ref="N4:N5"/>
  </mergeCells>
  <hyperlinks>
    <hyperlink ref="P2" location="Sumário!A1" display="Sumário!A1" xr:uid="{85C1C49A-1EB8-4E61-8F52-B5B4420C9E66}"/>
  </hyperlinks>
  <printOptions verticalCentered="1" gridLinesSet="0"/>
  <pageMargins left="0.78740157480314965" right="0.19685039370078741" top="0.78740157480314965" bottom="0.39370078740157483" header="0.86614173228346458" footer="0.51181102362204722"/>
  <pageSetup paperSize="9" scale="51" orientation="landscape" horizontalDpi="4294967294" verticalDpi="4294967294" r:id="rId1"/>
  <headerFooter alignWithMargins="0">
    <oddHeader>&amp;R&amp;"Arial,Negrito"&amp;12ESTATÍSTICA
&amp;EDA SIDERURGIA</oddHeader>
    <oddFooter>&amp;L&amp;"Arial,Negrito"&amp;14IABr &amp;"Arial,Itálico"/ Instituto Aço Brasil&amp;R&amp;"Arial,Negrito"&amp;14 13</oddFooter>
  </headerFooter>
  <ignoredErrors>
    <ignoredError sqref="N10 N21:N26 N39 N3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39"/>
  <sheetViews>
    <sheetView showGridLines="0" zoomScale="60" zoomScaleNormal="60" zoomScaleSheetLayoutView="80" workbookViewId="0">
      <pane xSplit="1" ySplit="5" topLeftCell="B6" activePane="bottomRight" state="frozen"/>
      <selection activeCell="E8" sqref="E8"/>
      <selection pane="topRight" activeCell="E8" sqref="E8"/>
      <selection pane="bottomLeft" activeCell="E8" sqref="E8"/>
      <selection pane="bottomRight" activeCell="P2" sqref="P2"/>
    </sheetView>
  </sheetViews>
  <sheetFormatPr defaultColWidth="11.453125" defaultRowHeight="12.5" x14ac:dyDescent="0.25"/>
  <cols>
    <col min="1" max="1" width="87.26953125" style="2" customWidth="1"/>
    <col min="2" max="13" width="13.54296875" style="2" customWidth="1"/>
    <col min="14" max="14" width="15" style="2" customWidth="1"/>
    <col min="15" max="15" width="14.54296875" style="123" bestFit="1" customWidth="1"/>
    <col min="16" max="16" width="15" style="2" customWidth="1"/>
    <col min="17" max="16384" width="11.453125" style="2"/>
  </cols>
  <sheetData>
    <row r="1" spans="1:16" ht="19" customHeight="1" x14ac:dyDescent="0.4">
      <c r="A1" s="1" t="s">
        <v>134</v>
      </c>
    </row>
    <row r="2" spans="1:16" ht="35.5" x14ac:dyDescent="0.35">
      <c r="A2" s="112" t="s">
        <v>135</v>
      </c>
      <c r="N2" s="3"/>
      <c r="P2" s="111" t="s">
        <v>121</v>
      </c>
    </row>
    <row r="3" spans="1:16" ht="18" customHeight="1" x14ac:dyDescent="0.35">
      <c r="A3" s="4"/>
      <c r="B3" s="5"/>
      <c r="C3" s="6"/>
      <c r="D3" s="4"/>
      <c r="E3" s="6"/>
      <c r="F3" s="4"/>
      <c r="G3" s="6"/>
      <c r="H3" s="4"/>
      <c r="I3" s="6"/>
      <c r="J3" s="4"/>
      <c r="K3" s="4"/>
      <c r="L3" s="6"/>
      <c r="M3" s="4"/>
      <c r="N3" s="7" t="s">
        <v>0</v>
      </c>
    </row>
    <row r="4" spans="1:16" ht="17.149999999999999" customHeight="1" x14ac:dyDescent="0.35">
      <c r="A4" s="8" t="s">
        <v>1</v>
      </c>
      <c r="B4" s="9" t="s">
        <v>2</v>
      </c>
      <c r="C4" s="9" t="s">
        <v>3</v>
      </c>
      <c r="D4" s="10" t="s">
        <v>4</v>
      </c>
      <c r="E4" s="9" t="s">
        <v>5</v>
      </c>
      <c r="F4" s="10" t="s">
        <v>6</v>
      </c>
      <c r="G4" s="9" t="s">
        <v>7</v>
      </c>
      <c r="H4" s="10" t="s">
        <v>8</v>
      </c>
      <c r="I4" s="9" t="s">
        <v>9</v>
      </c>
      <c r="J4" s="10" t="s">
        <v>10</v>
      </c>
      <c r="K4" s="10" t="s">
        <v>11</v>
      </c>
      <c r="L4" s="9" t="s">
        <v>12</v>
      </c>
      <c r="M4" s="10" t="s">
        <v>13</v>
      </c>
      <c r="N4" s="128" t="s">
        <v>14</v>
      </c>
    </row>
    <row r="5" spans="1:16" ht="17.149999999999999" customHeight="1" x14ac:dyDescent="0.25">
      <c r="A5" s="11" t="s">
        <v>15</v>
      </c>
      <c r="B5" s="12" t="s">
        <v>16</v>
      </c>
      <c r="C5" s="12" t="s">
        <v>17</v>
      </c>
      <c r="D5" s="13" t="s">
        <v>18</v>
      </c>
      <c r="E5" s="12" t="s">
        <v>19</v>
      </c>
      <c r="F5" s="13" t="s">
        <v>20</v>
      </c>
      <c r="G5" s="12" t="s">
        <v>21</v>
      </c>
      <c r="H5" s="13" t="s">
        <v>22</v>
      </c>
      <c r="I5" s="12" t="s">
        <v>23</v>
      </c>
      <c r="J5" s="13" t="s">
        <v>24</v>
      </c>
      <c r="K5" s="13" t="s">
        <v>25</v>
      </c>
      <c r="L5" s="13" t="s">
        <v>26</v>
      </c>
      <c r="M5" s="13" t="s">
        <v>27</v>
      </c>
      <c r="N5" s="129"/>
    </row>
    <row r="6" spans="1:16" ht="23.25" customHeight="1" x14ac:dyDescent="0.25">
      <c r="A6" s="14" t="s">
        <v>61</v>
      </c>
      <c r="B6" s="15">
        <f>B7+B8+B15+B20</f>
        <v>1294454</v>
      </c>
      <c r="C6" s="15">
        <f t="shared" ref="C6:M6" si="0">C7+C8+C15+C20</f>
        <v>1266417</v>
      </c>
      <c r="D6" s="15">
        <f t="shared" si="0"/>
        <v>1468825</v>
      </c>
      <c r="E6" s="15">
        <f t="shared" si="0"/>
        <v>1299392</v>
      </c>
      <c r="F6" s="15">
        <f t="shared" si="0"/>
        <v>1519905</v>
      </c>
      <c r="G6" s="15">
        <f t="shared" si="0"/>
        <v>1504483</v>
      </c>
      <c r="H6" s="15">
        <f t="shared" si="0"/>
        <v>1370203</v>
      </c>
      <c r="I6" s="15">
        <f t="shared" si="0"/>
        <v>1318072</v>
      </c>
      <c r="J6" s="15">
        <f t="shared" si="0"/>
        <v>1355987</v>
      </c>
      <c r="K6" s="15">
        <f t="shared" si="0"/>
        <v>1376634</v>
      </c>
      <c r="L6" s="15">
        <f t="shared" si="0"/>
        <v>1369817</v>
      </c>
      <c r="M6" s="15">
        <f t="shared" si="0"/>
        <v>1248612</v>
      </c>
      <c r="N6" s="15">
        <f>N7+N8+N15+N20</f>
        <v>16392801</v>
      </c>
      <c r="O6" s="124"/>
    </row>
    <row r="7" spans="1:16" ht="23.25" customHeight="1" x14ac:dyDescent="0.25">
      <c r="A7" s="19" t="s">
        <v>29</v>
      </c>
      <c r="B7" s="21">
        <v>13035</v>
      </c>
      <c r="C7" s="21">
        <v>7978</v>
      </c>
      <c r="D7" s="21">
        <v>10230</v>
      </c>
      <c r="E7" s="18">
        <v>7252</v>
      </c>
      <c r="F7" s="18">
        <v>7306</v>
      </c>
      <c r="G7" s="18">
        <v>9586</v>
      </c>
      <c r="H7" s="18">
        <v>2954</v>
      </c>
      <c r="I7" s="18">
        <v>11310</v>
      </c>
      <c r="J7" s="18">
        <v>10727</v>
      </c>
      <c r="K7" s="18">
        <v>16181</v>
      </c>
      <c r="L7" s="18">
        <v>27070</v>
      </c>
      <c r="M7" s="18">
        <v>60479</v>
      </c>
      <c r="N7" s="18">
        <f t="shared" ref="N7" si="1">SUM(B7:M7)</f>
        <v>184108</v>
      </c>
      <c r="O7" s="124"/>
    </row>
    <row r="8" spans="1:16" ht="23.25" customHeight="1" x14ac:dyDescent="0.25">
      <c r="A8" s="26" t="s">
        <v>34</v>
      </c>
      <c r="B8" s="27">
        <f t="shared" ref="B8:N8" si="2">SUM(B9:B14)</f>
        <v>734078</v>
      </c>
      <c r="C8" s="27">
        <f t="shared" si="2"/>
        <v>728829</v>
      </c>
      <c r="D8" s="27">
        <f t="shared" si="2"/>
        <v>886300</v>
      </c>
      <c r="E8" s="27">
        <f t="shared" si="2"/>
        <v>712206</v>
      </c>
      <c r="F8" s="27">
        <f t="shared" si="2"/>
        <v>819871</v>
      </c>
      <c r="G8" s="27">
        <f t="shared" si="2"/>
        <v>891167</v>
      </c>
      <c r="H8" s="27">
        <f t="shared" si="2"/>
        <v>786742</v>
      </c>
      <c r="I8" s="27">
        <f t="shared" si="2"/>
        <v>813259</v>
      </c>
      <c r="J8" s="27">
        <f t="shared" si="2"/>
        <v>799045</v>
      </c>
      <c r="K8" s="27">
        <f t="shared" si="2"/>
        <v>748432</v>
      </c>
      <c r="L8" s="27">
        <f t="shared" si="2"/>
        <v>784143</v>
      </c>
      <c r="M8" s="27">
        <f t="shared" si="2"/>
        <v>716298</v>
      </c>
      <c r="N8" s="27">
        <f t="shared" si="2"/>
        <v>9420370</v>
      </c>
      <c r="O8" s="124"/>
    </row>
    <row r="9" spans="1:16" ht="23.25" customHeight="1" x14ac:dyDescent="0.25">
      <c r="A9" s="20" t="s">
        <v>35</v>
      </c>
      <c r="B9" s="18">
        <v>71954</v>
      </c>
      <c r="C9" s="18">
        <v>74056</v>
      </c>
      <c r="D9" s="18">
        <v>71369</v>
      </c>
      <c r="E9" s="18">
        <v>63775</v>
      </c>
      <c r="F9" s="18">
        <v>65146</v>
      </c>
      <c r="G9" s="18">
        <v>105679</v>
      </c>
      <c r="H9" s="18">
        <v>92922</v>
      </c>
      <c r="I9" s="18">
        <v>95011</v>
      </c>
      <c r="J9" s="18">
        <v>91013</v>
      </c>
      <c r="K9" s="18">
        <v>76969</v>
      </c>
      <c r="L9" s="18">
        <v>69275</v>
      </c>
      <c r="M9" s="18">
        <v>93767</v>
      </c>
      <c r="N9" s="21">
        <f t="shared" ref="N9:N14" si="3">SUM(B9:M9)</f>
        <v>970936</v>
      </c>
      <c r="O9" s="124"/>
    </row>
    <row r="10" spans="1:16" ht="23.25" customHeight="1" x14ac:dyDescent="0.25">
      <c r="A10" s="19" t="s">
        <v>36</v>
      </c>
      <c r="B10" s="21">
        <v>172410</v>
      </c>
      <c r="C10" s="21">
        <v>196250</v>
      </c>
      <c r="D10" s="21">
        <v>219662</v>
      </c>
      <c r="E10" s="21">
        <v>215159</v>
      </c>
      <c r="F10" s="21">
        <v>220283</v>
      </c>
      <c r="G10" s="21">
        <v>220815</v>
      </c>
      <c r="H10" s="21">
        <v>207795</v>
      </c>
      <c r="I10" s="21">
        <v>216459</v>
      </c>
      <c r="J10" s="21">
        <v>206749</v>
      </c>
      <c r="K10" s="21">
        <v>195425</v>
      </c>
      <c r="L10" s="21">
        <v>192166</v>
      </c>
      <c r="M10" s="21">
        <v>178187</v>
      </c>
      <c r="N10" s="18">
        <f t="shared" si="3"/>
        <v>2441360</v>
      </c>
      <c r="O10" s="124"/>
    </row>
    <row r="11" spans="1:16" ht="23.25" customHeight="1" x14ac:dyDescent="0.25">
      <c r="A11" s="29" t="s">
        <v>37</v>
      </c>
      <c r="B11" s="18">
        <v>471</v>
      </c>
      <c r="C11" s="18">
        <v>97</v>
      </c>
      <c r="D11" s="18">
        <v>280</v>
      </c>
      <c r="E11" s="18">
        <v>147</v>
      </c>
      <c r="F11" s="18">
        <v>158</v>
      </c>
      <c r="G11" s="18">
        <v>64</v>
      </c>
      <c r="H11" s="18">
        <v>3048</v>
      </c>
      <c r="I11" s="18">
        <v>60</v>
      </c>
      <c r="J11" s="18">
        <v>294</v>
      </c>
      <c r="K11" s="18">
        <v>564</v>
      </c>
      <c r="L11" s="18">
        <v>1780</v>
      </c>
      <c r="M11" s="18">
        <v>88</v>
      </c>
      <c r="N11" s="21">
        <f t="shared" si="3"/>
        <v>7051</v>
      </c>
      <c r="O11" s="124"/>
    </row>
    <row r="12" spans="1:16" ht="23.25" customHeight="1" x14ac:dyDescent="0.25">
      <c r="A12" s="19" t="s">
        <v>38</v>
      </c>
      <c r="B12" s="21">
        <v>302697</v>
      </c>
      <c r="C12" s="21">
        <v>285846</v>
      </c>
      <c r="D12" s="21">
        <v>402812</v>
      </c>
      <c r="E12" s="21">
        <v>280184</v>
      </c>
      <c r="F12" s="21">
        <v>364279</v>
      </c>
      <c r="G12" s="21">
        <v>360703</v>
      </c>
      <c r="H12" s="21">
        <v>313627</v>
      </c>
      <c r="I12" s="21">
        <v>303612</v>
      </c>
      <c r="J12" s="21">
        <v>334186</v>
      </c>
      <c r="K12" s="21">
        <v>296736</v>
      </c>
      <c r="L12" s="21">
        <v>327707</v>
      </c>
      <c r="M12" s="21">
        <v>288259</v>
      </c>
      <c r="N12" s="18">
        <f t="shared" si="3"/>
        <v>3860648</v>
      </c>
      <c r="O12" s="124"/>
    </row>
    <row r="13" spans="1:16" ht="23.25" customHeight="1" x14ac:dyDescent="0.25">
      <c r="A13" s="20" t="s">
        <v>39</v>
      </c>
      <c r="B13" s="18">
        <v>1947</v>
      </c>
      <c r="C13" s="18">
        <v>2181</v>
      </c>
      <c r="D13" s="18">
        <v>1856</v>
      </c>
      <c r="E13" s="18">
        <v>1465</v>
      </c>
      <c r="F13" s="18">
        <v>1779</v>
      </c>
      <c r="G13" s="18">
        <v>1533</v>
      </c>
      <c r="H13" s="18">
        <v>1495</v>
      </c>
      <c r="I13" s="18">
        <v>1636</v>
      </c>
      <c r="J13" s="18">
        <v>1629</v>
      </c>
      <c r="K13" s="18">
        <v>1454</v>
      </c>
      <c r="L13" s="18">
        <v>1701</v>
      </c>
      <c r="M13" s="18">
        <v>1590</v>
      </c>
      <c r="N13" s="21">
        <f t="shared" si="3"/>
        <v>20266</v>
      </c>
      <c r="O13" s="124"/>
    </row>
    <row r="14" spans="1:16" ht="23.25" customHeight="1" x14ac:dyDescent="0.25">
      <c r="A14" s="19" t="s">
        <v>40</v>
      </c>
      <c r="B14" s="21">
        <v>184599</v>
      </c>
      <c r="C14" s="21">
        <v>170399</v>
      </c>
      <c r="D14" s="21">
        <v>190321</v>
      </c>
      <c r="E14" s="21">
        <v>151476</v>
      </c>
      <c r="F14" s="21">
        <v>168226</v>
      </c>
      <c r="G14" s="21">
        <v>202373</v>
      </c>
      <c r="H14" s="21">
        <v>167855</v>
      </c>
      <c r="I14" s="21">
        <v>196481</v>
      </c>
      <c r="J14" s="21">
        <v>165174</v>
      </c>
      <c r="K14" s="21">
        <v>177284</v>
      </c>
      <c r="L14" s="21">
        <v>191514</v>
      </c>
      <c r="M14" s="21">
        <v>154407</v>
      </c>
      <c r="N14" s="18">
        <f t="shared" si="3"/>
        <v>2120109</v>
      </c>
      <c r="O14" s="124"/>
    </row>
    <row r="15" spans="1:16" ht="23.25" customHeight="1" x14ac:dyDescent="0.25">
      <c r="A15" s="30" t="s">
        <v>41</v>
      </c>
      <c r="B15" s="27">
        <f t="shared" ref="B15:N15" si="4">SUM(B16:B19)</f>
        <v>425858</v>
      </c>
      <c r="C15" s="25">
        <f t="shared" si="4"/>
        <v>399770</v>
      </c>
      <c r="D15" s="25">
        <f t="shared" si="4"/>
        <v>422513</v>
      </c>
      <c r="E15" s="25">
        <f t="shared" si="4"/>
        <v>412409</v>
      </c>
      <c r="F15" s="25">
        <f t="shared" si="4"/>
        <v>460288</v>
      </c>
      <c r="G15" s="25">
        <f t="shared" si="4"/>
        <v>448630</v>
      </c>
      <c r="H15" s="25">
        <f t="shared" si="4"/>
        <v>407694</v>
      </c>
      <c r="I15" s="25">
        <f t="shared" si="4"/>
        <v>377807</v>
      </c>
      <c r="J15" s="25">
        <f t="shared" si="4"/>
        <v>422701</v>
      </c>
      <c r="K15" s="25">
        <f t="shared" si="4"/>
        <v>488871</v>
      </c>
      <c r="L15" s="25">
        <f t="shared" si="4"/>
        <v>458064</v>
      </c>
      <c r="M15" s="25">
        <f t="shared" si="4"/>
        <v>374370</v>
      </c>
      <c r="N15" s="25">
        <f t="shared" si="4"/>
        <v>5098975</v>
      </c>
      <c r="O15" s="124"/>
    </row>
    <row r="16" spans="1:16" ht="23.25" customHeight="1" x14ac:dyDescent="0.25">
      <c r="A16" s="19" t="s">
        <v>42</v>
      </c>
      <c r="B16" s="18">
        <v>37351</v>
      </c>
      <c r="C16" s="18">
        <v>37382</v>
      </c>
      <c r="D16" s="18">
        <v>38051</v>
      </c>
      <c r="E16" s="18">
        <v>36045</v>
      </c>
      <c r="F16" s="18">
        <v>46290</v>
      </c>
      <c r="G16" s="18">
        <v>36272</v>
      </c>
      <c r="H16" s="18">
        <v>46382</v>
      </c>
      <c r="I16" s="18">
        <v>31656</v>
      </c>
      <c r="J16" s="18">
        <v>39629</v>
      </c>
      <c r="K16" s="18">
        <v>54154</v>
      </c>
      <c r="L16" s="18">
        <v>60198</v>
      </c>
      <c r="M16" s="18">
        <v>36273</v>
      </c>
      <c r="N16" s="18">
        <f t="shared" ref="N16:N19" si="5">SUM(B16:M16)</f>
        <v>499683</v>
      </c>
      <c r="O16" s="124"/>
    </row>
    <row r="17" spans="1:15" ht="23.25" customHeight="1" x14ac:dyDescent="0.25">
      <c r="A17" s="31" t="s">
        <v>43</v>
      </c>
      <c r="B17" s="21">
        <v>263307</v>
      </c>
      <c r="C17" s="21">
        <v>254738</v>
      </c>
      <c r="D17" s="21">
        <v>258262</v>
      </c>
      <c r="E17" s="21">
        <v>252587</v>
      </c>
      <c r="F17" s="21">
        <v>264551</v>
      </c>
      <c r="G17" s="21">
        <v>248487</v>
      </c>
      <c r="H17" s="21">
        <v>255641</v>
      </c>
      <c r="I17" s="21">
        <v>242210</v>
      </c>
      <c r="J17" s="21">
        <v>241928</v>
      </c>
      <c r="K17" s="21">
        <v>247144</v>
      </c>
      <c r="L17" s="21">
        <v>248193</v>
      </c>
      <c r="M17" s="21">
        <v>204815</v>
      </c>
      <c r="N17" s="21">
        <f t="shared" si="5"/>
        <v>2981863</v>
      </c>
      <c r="O17" s="124"/>
    </row>
    <row r="18" spans="1:15" ht="23.25" customHeight="1" x14ac:dyDescent="0.25">
      <c r="A18" s="32" t="s">
        <v>44</v>
      </c>
      <c r="B18" s="18">
        <v>24246</v>
      </c>
      <c r="C18" s="18">
        <v>22532</v>
      </c>
      <c r="D18" s="18">
        <v>23553</v>
      </c>
      <c r="E18" s="18">
        <v>22193</v>
      </c>
      <c r="F18" s="18">
        <v>21119</v>
      </c>
      <c r="G18" s="18">
        <v>23595</v>
      </c>
      <c r="H18" s="18">
        <v>20509</v>
      </c>
      <c r="I18" s="18">
        <v>19700</v>
      </c>
      <c r="J18" s="18">
        <v>20374</v>
      </c>
      <c r="K18" s="18">
        <v>21439</v>
      </c>
      <c r="L18" s="18">
        <v>18249</v>
      </c>
      <c r="M18" s="18">
        <v>19106</v>
      </c>
      <c r="N18" s="18">
        <f t="shared" si="5"/>
        <v>256615</v>
      </c>
      <c r="O18" s="124"/>
    </row>
    <row r="19" spans="1:15" ht="23.25" customHeight="1" x14ac:dyDescent="0.25">
      <c r="A19" s="20" t="s">
        <v>45</v>
      </c>
      <c r="B19" s="21">
        <v>100954</v>
      </c>
      <c r="C19" s="21">
        <v>85118</v>
      </c>
      <c r="D19" s="21">
        <v>102647</v>
      </c>
      <c r="E19" s="21">
        <v>101584</v>
      </c>
      <c r="F19" s="21">
        <v>128328</v>
      </c>
      <c r="G19" s="21">
        <v>140276</v>
      </c>
      <c r="H19" s="21">
        <v>85162</v>
      </c>
      <c r="I19" s="21">
        <v>84241</v>
      </c>
      <c r="J19" s="21">
        <v>120770</v>
      </c>
      <c r="K19" s="21">
        <v>166134</v>
      </c>
      <c r="L19" s="21">
        <v>131424</v>
      </c>
      <c r="M19" s="21">
        <v>114176</v>
      </c>
      <c r="N19" s="21">
        <f t="shared" si="5"/>
        <v>1360814</v>
      </c>
      <c r="O19" s="124"/>
    </row>
    <row r="20" spans="1:15" ht="23.25" customHeight="1" x14ac:dyDescent="0.25">
      <c r="A20" s="26" t="s">
        <v>46</v>
      </c>
      <c r="B20" s="27">
        <f t="shared" ref="B20:N20" si="6">SUM(B21:B23)</f>
        <v>121483</v>
      </c>
      <c r="C20" s="27">
        <f t="shared" si="6"/>
        <v>129840</v>
      </c>
      <c r="D20" s="27">
        <f t="shared" si="6"/>
        <v>149782</v>
      </c>
      <c r="E20" s="27">
        <f t="shared" si="6"/>
        <v>167525</v>
      </c>
      <c r="F20" s="27">
        <f t="shared" si="6"/>
        <v>232440</v>
      </c>
      <c r="G20" s="27">
        <f t="shared" si="6"/>
        <v>155100</v>
      </c>
      <c r="H20" s="27">
        <f t="shared" si="6"/>
        <v>172813</v>
      </c>
      <c r="I20" s="27">
        <f t="shared" si="6"/>
        <v>115696</v>
      </c>
      <c r="J20" s="27">
        <f t="shared" si="6"/>
        <v>123514</v>
      </c>
      <c r="K20" s="27">
        <f t="shared" si="6"/>
        <v>123150</v>
      </c>
      <c r="L20" s="27">
        <f t="shared" si="6"/>
        <v>100540</v>
      </c>
      <c r="M20" s="27">
        <f t="shared" si="6"/>
        <v>97465</v>
      </c>
      <c r="N20" s="33">
        <f t="shared" si="6"/>
        <v>1689348</v>
      </c>
      <c r="O20" s="124"/>
    </row>
    <row r="21" spans="1:15" ht="23.25" customHeight="1" x14ac:dyDescent="0.25">
      <c r="A21" s="31" t="s">
        <v>47</v>
      </c>
      <c r="B21" s="21">
        <v>41226</v>
      </c>
      <c r="C21" s="21">
        <v>45730</v>
      </c>
      <c r="D21" s="21">
        <v>51422</v>
      </c>
      <c r="E21" s="21">
        <v>40808</v>
      </c>
      <c r="F21" s="21">
        <v>46799</v>
      </c>
      <c r="G21" s="21">
        <v>49189</v>
      </c>
      <c r="H21" s="21">
        <v>51698</v>
      </c>
      <c r="I21" s="21">
        <v>41329</v>
      </c>
      <c r="J21" s="21">
        <v>43040</v>
      </c>
      <c r="K21" s="21">
        <v>46087</v>
      </c>
      <c r="L21" s="21">
        <v>40375</v>
      </c>
      <c r="M21" s="21">
        <v>35225</v>
      </c>
      <c r="N21" s="21">
        <f t="shared" ref="N21:N23" si="7">SUM(B21:M21)</f>
        <v>532928</v>
      </c>
      <c r="O21" s="124"/>
    </row>
    <row r="22" spans="1:15" ht="23.25" customHeight="1" x14ac:dyDescent="0.25">
      <c r="A22" s="32" t="s">
        <v>48</v>
      </c>
      <c r="B22" s="18">
        <v>23933</v>
      </c>
      <c r="C22" s="18">
        <v>23796</v>
      </c>
      <c r="D22" s="18">
        <v>19932</v>
      </c>
      <c r="E22" s="18">
        <v>16588</v>
      </c>
      <c r="F22" s="18">
        <v>28577</v>
      </c>
      <c r="G22" s="18">
        <v>43790</v>
      </c>
      <c r="H22" s="18">
        <v>19440</v>
      </c>
      <c r="I22" s="18">
        <v>13876</v>
      </c>
      <c r="J22" s="18">
        <v>16645</v>
      </c>
      <c r="K22" s="18">
        <v>22740</v>
      </c>
      <c r="L22" s="18">
        <v>19778</v>
      </c>
      <c r="M22" s="18">
        <v>24948</v>
      </c>
      <c r="N22" s="18">
        <f t="shared" si="7"/>
        <v>274043</v>
      </c>
      <c r="O22" s="124"/>
    </row>
    <row r="23" spans="1:15" ht="23.25" customHeight="1" x14ac:dyDescent="0.25">
      <c r="A23" s="31" t="s">
        <v>49</v>
      </c>
      <c r="B23" s="21">
        <v>56324</v>
      </c>
      <c r="C23" s="21">
        <v>60314</v>
      </c>
      <c r="D23" s="21">
        <v>78428</v>
      </c>
      <c r="E23" s="21">
        <v>110129</v>
      </c>
      <c r="F23" s="21">
        <v>157064</v>
      </c>
      <c r="G23" s="21">
        <v>62121</v>
      </c>
      <c r="H23" s="21">
        <v>101675</v>
      </c>
      <c r="I23" s="21">
        <v>60491</v>
      </c>
      <c r="J23" s="21">
        <v>63829</v>
      </c>
      <c r="K23" s="21">
        <v>54323</v>
      </c>
      <c r="L23" s="21">
        <v>40387</v>
      </c>
      <c r="M23" s="21">
        <v>37292</v>
      </c>
      <c r="N23" s="21">
        <f t="shared" si="7"/>
        <v>882377</v>
      </c>
      <c r="O23" s="124"/>
    </row>
    <row r="24" spans="1:15" ht="23.25" customHeight="1" x14ac:dyDescent="0.25">
      <c r="A24" s="34" t="s">
        <v>50</v>
      </c>
      <c r="B24" s="27">
        <f t="shared" ref="B24:N24" si="8">SUM(B25:B31)</f>
        <v>860019</v>
      </c>
      <c r="C24" s="27">
        <f t="shared" si="8"/>
        <v>835709</v>
      </c>
      <c r="D24" s="27">
        <f t="shared" si="8"/>
        <v>923756</v>
      </c>
      <c r="E24" s="27">
        <f t="shared" si="8"/>
        <v>874506</v>
      </c>
      <c r="F24" s="27">
        <f t="shared" si="8"/>
        <v>887499</v>
      </c>
      <c r="G24" s="27">
        <f t="shared" si="8"/>
        <v>919197</v>
      </c>
      <c r="H24" s="27">
        <f t="shared" si="8"/>
        <v>964772</v>
      </c>
      <c r="I24" s="27">
        <f t="shared" si="8"/>
        <v>864584</v>
      </c>
      <c r="J24" s="27">
        <f t="shared" si="8"/>
        <v>906062</v>
      </c>
      <c r="K24" s="27">
        <f t="shared" si="8"/>
        <v>907294</v>
      </c>
      <c r="L24" s="27">
        <f t="shared" si="8"/>
        <v>787713</v>
      </c>
      <c r="M24" s="27">
        <f t="shared" si="8"/>
        <v>681715</v>
      </c>
      <c r="N24" s="27">
        <f t="shared" si="8"/>
        <v>10412826</v>
      </c>
      <c r="O24" s="124"/>
    </row>
    <row r="25" spans="1:15" ht="23.25" customHeight="1" x14ac:dyDescent="0.25">
      <c r="A25" s="22" t="s">
        <v>32</v>
      </c>
      <c r="B25" s="18">
        <v>47223</v>
      </c>
      <c r="C25" s="18">
        <v>41397</v>
      </c>
      <c r="D25" s="18">
        <v>28190</v>
      </c>
      <c r="E25" s="18">
        <v>14806</v>
      </c>
      <c r="F25" s="21">
        <v>13970</v>
      </c>
      <c r="G25" s="21">
        <v>9904</v>
      </c>
      <c r="H25" s="21">
        <v>23727</v>
      </c>
      <c r="I25" s="21">
        <v>10266</v>
      </c>
      <c r="J25" s="21">
        <v>8427</v>
      </c>
      <c r="K25" s="21">
        <v>13498</v>
      </c>
      <c r="L25" s="21">
        <v>9507</v>
      </c>
      <c r="M25" s="21">
        <v>8309</v>
      </c>
      <c r="N25" s="18">
        <f t="shared" ref="N25:N31" si="9">SUM(B25:M25)</f>
        <v>229224</v>
      </c>
      <c r="O25" s="124"/>
    </row>
    <row r="26" spans="1:15" ht="23.25" customHeight="1" x14ac:dyDescent="0.25">
      <c r="A26" s="35" t="s">
        <v>51</v>
      </c>
      <c r="B26" s="21">
        <v>118789</v>
      </c>
      <c r="C26" s="21">
        <v>114802</v>
      </c>
      <c r="D26" s="21">
        <v>117006</v>
      </c>
      <c r="E26" s="21">
        <v>119680</v>
      </c>
      <c r="F26" s="18">
        <v>116910</v>
      </c>
      <c r="G26" s="18">
        <v>116933</v>
      </c>
      <c r="H26" s="18">
        <v>114241</v>
      </c>
      <c r="I26" s="18">
        <v>103776</v>
      </c>
      <c r="J26" s="18">
        <v>106513</v>
      </c>
      <c r="K26" s="18">
        <v>108821</v>
      </c>
      <c r="L26" s="18">
        <v>100673</v>
      </c>
      <c r="M26" s="18">
        <v>78670</v>
      </c>
      <c r="N26" s="21">
        <f t="shared" si="9"/>
        <v>1316814</v>
      </c>
      <c r="O26" s="124"/>
    </row>
    <row r="27" spans="1:15" ht="23.25" customHeight="1" x14ac:dyDescent="0.25">
      <c r="A27" s="17" t="s">
        <v>52</v>
      </c>
      <c r="B27" s="18">
        <v>318919</v>
      </c>
      <c r="C27" s="18">
        <v>291215</v>
      </c>
      <c r="D27" s="18">
        <v>345068</v>
      </c>
      <c r="E27" s="18">
        <v>322031</v>
      </c>
      <c r="F27" s="18">
        <v>346914</v>
      </c>
      <c r="G27" s="18">
        <v>353247</v>
      </c>
      <c r="H27" s="18">
        <v>367083</v>
      </c>
      <c r="I27" s="18">
        <v>353263</v>
      </c>
      <c r="J27" s="18">
        <v>361851</v>
      </c>
      <c r="K27" s="18">
        <v>361792</v>
      </c>
      <c r="L27" s="18">
        <v>305020</v>
      </c>
      <c r="M27" s="18">
        <v>233540</v>
      </c>
      <c r="N27" s="18">
        <f t="shared" si="9"/>
        <v>3959943</v>
      </c>
      <c r="O27" s="124"/>
    </row>
    <row r="28" spans="1:15" ht="23.25" customHeight="1" x14ac:dyDescent="0.25">
      <c r="A28" s="35" t="s">
        <v>53</v>
      </c>
      <c r="B28" s="21">
        <v>145908</v>
      </c>
      <c r="C28" s="21">
        <v>144142</v>
      </c>
      <c r="D28" s="21">
        <v>178202</v>
      </c>
      <c r="E28" s="21">
        <v>152087</v>
      </c>
      <c r="F28" s="21">
        <v>149336</v>
      </c>
      <c r="G28" s="21">
        <v>168340</v>
      </c>
      <c r="H28" s="21">
        <v>156853</v>
      </c>
      <c r="I28" s="21">
        <v>152224</v>
      </c>
      <c r="J28" s="21">
        <v>149875</v>
      </c>
      <c r="K28" s="21">
        <v>158578</v>
      </c>
      <c r="L28" s="21">
        <v>136795</v>
      </c>
      <c r="M28" s="21">
        <v>112123</v>
      </c>
      <c r="N28" s="21">
        <f t="shared" si="9"/>
        <v>1804463</v>
      </c>
      <c r="O28" s="124"/>
    </row>
    <row r="29" spans="1:15" ht="23.25" customHeight="1" x14ac:dyDescent="0.25">
      <c r="A29" s="17" t="s">
        <v>62</v>
      </c>
      <c r="B29" s="18">
        <v>92357</v>
      </c>
      <c r="C29" s="18">
        <v>95654</v>
      </c>
      <c r="D29" s="18">
        <v>114349</v>
      </c>
      <c r="E29" s="18">
        <v>102922</v>
      </c>
      <c r="F29" s="18">
        <v>108063</v>
      </c>
      <c r="G29" s="18">
        <v>116859</v>
      </c>
      <c r="H29" s="18">
        <v>125531</v>
      </c>
      <c r="I29" s="18">
        <v>96308</v>
      </c>
      <c r="J29" s="18">
        <v>121097</v>
      </c>
      <c r="K29" s="18">
        <v>112954</v>
      </c>
      <c r="L29" s="18">
        <v>102571</v>
      </c>
      <c r="M29" s="18">
        <v>119554</v>
      </c>
      <c r="N29" s="18">
        <f t="shared" si="9"/>
        <v>1308219</v>
      </c>
      <c r="O29" s="124"/>
    </row>
    <row r="30" spans="1:15" ht="23.25" customHeight="1" x14ac:dyDescent="0.25">
      <c r="A30" s="17" t="s">
        <v>63</v>
      </c>
      <c r="B30" s="18">
        <v>284</v>
      </c>
      <c r="C30" s="18">
        <v>21945</v>
      </c>
      <c r="D30" s="18">
        <v>828</v>
      </c>
      <c r="E30" s="18">
        <v>25323</v>
      </c>
      <c r="F30" s="18">
        <v>14700</v>
      </c>
      <c r="G30" s="18">
        <v>4870</v>
      </c>
      <c r="H30" s="18">
        <v>24115</v>
      </c>
      <c r="I30" s="18">
        <v>6058</v>
      </c>
      <c r="J30" s="18">
        <v>17200</v>
      </c>
      <c r="K30" s="18">
        <v>7299</v>
      </c>
      <c r="L30" s="18">
        <v>5113</v>
      </c>
      <c r="M30" s="18">
        <v>17493</v>
      </c>
      <c r="N30" s="18">
        <f t="shared" si="9"/>
        <v>145228</v>
      </c>
      <c r="O30" s="124"/>
    </row>
    <row r="31" spans="1:15" ht="23.25" customHeight="1" x14ac:dyDescent="0.25">
      <c r="A31" s="17" t="s">
        <v>64</v>
      </c>
      <c r="B31" s="18">
        <v>136539</v>
      </c>
      <c r="C31" s="18">
        <v>126554</v>
      </c>
      <c r="D31" s="18">
        <v>140113</v>
      </c>
      <c r="E31" s="18">
        <v>137657</v>
      </c>
      <c r="F31" s="18">
        <v>137606</v>
      </c>
      <c r="G31" s="18">
        <v>149044</v>
      </c>
      <c r="H31" s="18">
        <v>153222</v>
      </c>
      <c r="I31" s="18">
        <v>142689</v>
      </c>
      <c r="J31" s="18">
        <v>141099</v>
      </c>
      <c r="K31" s="18">
        <v>144352</v>
      </c>
      <c r="L31" s="18">
        <v>128034</v>
      </c>
      <c r="M31" s="18">
        <v>112026</v>
      </c>
      <c r="N31" s="18">
        <f t="shared" si="9"/>
        <v>1648935</v>
      </c>
      <c r="O31" s="124"/>
    </row>
    <row r="32" spans="1:15" ht="23.25" customHeight="1" thickBot="1" x14ac:dyDescent="0.3">
      <c r="A32" s="36" t="s">
        <v>55</v>
      </c>
      <c r="B32" s="37">
        <f>B6+B24</f>
        <v>2154473</v>
      </c>
      <c r="C32" s="37">
        <f t="shared" ref="C32:N32" si="10">C6+C24</f>
        <v>2102126</v>
      </c>
      <c r="D32" s="37">
        <f t="shared" si="10"/>
        <v>2392581</v>
      </c>
      <c r="E32" s="37">
        <f t="shared" si="10"/>
        <v>2173898</v>
      </c>
      <c r="F32" s="37">
        <f t="shared" si="10"/>
        <v>2407404</v>
      </c>
      <c r="G32" s="37">
        <f t="shared" si="10"/>
        <v>2423680</v>
      </c>
      <c r="H32" s="37">
        <f t="shared" si="10"/>
        <v>2334975</v>
      </c>
      <c r="I32" s="37">
        <f t="shared" si="10"/>
        <v>2182656</v>
      </c>
      <c r="J32" s="37">
        <f t="shared" si="10"/>
        <v>2262049</v>
      </c>
      <c r="K32" s="37">
        <f t="shared" si="10"/>
        <v>2283928</v>
      </c>
      <c r="L32" s="37">
        <f t="shared" si="10"/>
        <v>2157530</v>
      </c>
      <c r="M32" s="37">
        <f t="shared" si="10"/>
        <v>1930327</v>
      </c>
      <c r="N32" s="37">
        <f t="shared" si="10"/>
        <v>26805627</v>
      </c>
      <c r="O32" s="124"/>
    </row>
    <row r="33" spans="1:14" ht="13" customHeight="1" x14ac:dyDescent="0.3">
      <c r="A33" s="38" t="s">
        <v>60</v>
      </c>
      <c r="N33" s="39"/>
    </row>
    <row r="34" spans="1:14" ht="13" customHeight="1" x14ac:dyDescent="0.3">
      <c r="A34" s="2" t="s">
        <v>65</v>
      </c>
      <c r="L34" s="2" t="s">
        <v>66</v>
      </c>
    </row>
    <row r="35" spans="1:14" ht="13" customHeight="1" x14ac:dyDescent="0.3">
      <c r="A35" s="2" t="s">
        <v>57</v>
      </c>
    </row>
    <row r="36" spans="1:14" ht="13" x14ac:dyDescent="0.3">
      <c r="A36" s="38" t="s">
        <v>58</v>
      </c>
    </row>
    <row r="39" spans="1:14" x14ac:dyDescent="0.25">
      <c r="B39" s="40"/>
      <c r="C39" s="40"/>
      <c r="D39" s="40"/>
      <c r="E39" s="40"/>
      <c r="F39" s="40"/>
      <c r="G39" s="40"/>
      <c r="H39" s="40"/>
      <c r="I39" s="40"/>
      <c r="J39" s="40"/>
      <c r="K39" s="40"/>
      <c r="L39" s="40"/>
      <c r="M39" s="40"/>
      <c r="N39" s="40"/>
    </row>
  </sheetData>
  <mergeCells count="1">
    <mergeCell ref="N4:N5"/>
  </mergeCells>
  <hyperlinks>
    <hyperlink ref="P2" location="Sumário!A1" display="Sumário!A1" xr:uid="{B725DB2C-C0C4-47DA-95F7-73560AF213D3}"/>
  </hyperlinks>
  <printOptions verticalCentered="1" gridLinesSet="0"/>
  <pageMargins left="0.78740157480314965" right="0.19685039370078741" top="0.78740157480314965" bottom="0.39370078740157483" header="0.86614173228346458" footer="0.51181102362204722"/>
  <pageSetup paperSize="9" scale="51" orientation="landscape" horizontalDpi="4294967294" verticalDpi="4294967294" r:id="rId1"/>
  <headerFooter alignWithMargins="0">
    <oddHeader>&amp;R&amp;"Arial,Negrito"&amp;12ESTATÍSTICA
&amp;EDA SIDERURGIA</oddHeader>
    <oddFooter>&amp;L&amp;"Arial,Negrito"&amp;14IABr &amp;"Arial,Itálico"/ Instituto Aço Brasil&amp;R&amp;"Arial,Negrito"&amp;14 13</oddFooter>
  </headerFooter>
  <ignoredErrors>
    <ignoredError sqref="N15:N24 N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72"/>
  <sheetViews>
    <sheetView showGridLines="0" zoomScale="60" zoomScaleNormal="60" zoomScaleSheetLayoutView="80" workbookViewId="0">
      <pane xSplit="2" ySplit="5" topLeftCell="C6" activePane="bottomRight" state="frozen"/>
      <selection activeCell="E8" sqref="E8"/>
      <selection pane="topRight" activeCell="E8" sqref="E8"/>
      <selection pane="bottomLeft" activeCell="E8" sqref="E8"/>
      <selection pane="bottomRight" activeCell="S2" sqref="S2"/>
    </sheetView>
  </sheetViews>
  <sheetFormatPr defaultColWidth="11.453125" defaultRowHeight="12.5" x14ac:dyDescent="0.25"/>
  <cols>
    <col min="1" max="1" width="40" style="2" customWidth="1"/>
    <col min="2" max="2" width="12.81640625" style="2" bestFit="1" customWidth="1"/>
    <col min="3" max="14" width="15.1796875" style="2" bestFit="1" customWidth="1"/>
    <col min="15" max="16" width="16.453125" style="2" bestFit="1" customWidth="1"/>
    <col min="17" max="17" width="13.7265625" style="2" bestFit="1" customWidth="1"/>
    <col min="18" max="20" width="14.54296875" style="2" bestFit="1" customWidth="1"/>
    <col min="21" max="16384" width="11.453125" style="2"/>
  </cols>
  <sheetData>
    <row r="1" spans="1:20" ht="20" x14ac:dyDescent="0.4">
      <c r="A1" s="44" t="s">
        <v>106</v>
      </c>
    </row>
    <row r="2" spans="1:20" ht="35.5" x14ac:dyDescent="0.35">
      <c r="A2" s="112" t="s">
        <v>107</v>
      </c>
      <c r="S2" s="111" t="s">
        <v>121</v>
      </c>
    </row>
    <row r="3" spans="1:20" ht="14" x14ac:dyDescent="0.3">
      <c r="A3" s="43"/>
      <c r="B3" s="43"/>
      <c r="C3" s="42"/>
      <c r="D3" s="43"/>
      <c r="E3" s="43"/>
      <c r="F3" s="42"/>
      <c r="G3" s="43"/>
      <c r="H3" s="43"/>
      <c r="I3" s="42"/>
      <c r="J3" s="43"/>
      <c r="K3" s="43"/>
      <c r="L3" s="42"/>
      <c r="M3" s="43"/>
      <c r="N3" s="43"/>
      <c r="O3" s="43"/>
      <c r="P3" s="45"/>
      <c r="Q3" s="43"/>
    </row>
    <row r="4" spans="1:20" ht="18.75" customHeight="1" x14ac:dyDescent="0.35">
      <c r="A4" s="8" t="s">
        <v>68</v>
      </c>
      <c r="B4" s="46" t="s">
        <v>69</v>
      </c>
      <c r="C4" s="78" t="s">
        <v>2</v>
      </c>
      <c r="D4" s="78" t="s">
        <v>3</v>
      </c>
      <c r="E4" s="79" t="s">
        <v>4</v>
      </c>
      <c r="F4" s="78" t="s">
        <v>5</v>
      </c>
      <c r="G4" s="78" t="s">
        <v>6</v>
      </c>
      <c r="H4" s="79" t="s">
        <v>7</v>
      </c>
      <c r="I4" s="78" t="s">
        <v>8</v>
      </c>
      <c r="J4" s="78" t="s">
        <v>9</v>
      </c>
      <c r="K4" s="79" t="s">
        <v>10</v>
      </c>
      <c r="L4" s="78" t="s">
        <v>11</v>
      </c>
      <c r="M4" s="78" t="s">
        <v>12</v>
      </c>
      <c r="N4" s="79" t="s">
        <v>13</v>
      </c>
      <c r="O4" s="139">
        <v>2025</v>
      </c>
      <c r="P4" s="141">
        <v>2024</v>
      </c>
      <c r="Q4" s="142" t="s">
        <v>70</v>
      </c>
    </row>
    <row r="5" spans="1:20" ht="18.75" customHeight="1" x14ac:dyDescent="0.25">
      <c r="A5" s="11" t="s">
        <v>71</v>
      </c>
      <c r="B5" s="47" t="s">
        <v>72</v>
      </c>
      <c r="C5" s="80" t="s">
        <v>16</v>
      </c>
      <c r="D5" s="80" t="s">
        <v>17</v>
      </c>
      <c r="E5" s="81" t="s">
        <v>18</v>
      </c>
      <c r="F5" s="80" t="s">
        <v>19</v>
      </c>
      <c r="G5" s="80" t="s">
        <v>20</v>
      </c>
      <c r="H5" s="81" t="s">
        <v>21</v>
      </c>
      <c r="I5" s="80" t="s">
        <v>22</v>
      </c>
      <c r="J5" s="80" t="s">
        <v>23</v>
      </c>
      <c r="K5" s="81" t="s">
        <v>24</v>
      </c>
      <c r="L5" s="80" t="s">
        <v>25</v>
      </c>
      <c r="M5" s="80" t="s">
        <v>26</v>
      </c>
      <c r="N5" s="81" t="s">
        <v>27</v>
      </c>
      <c r="O5" s="140"/>
      <c r="P5" s="140"/>
      <c r="Q5" s="143"/>
    </row>
    <row r="6" spans="1:20" ht="19.5" customHeight="1" x14ac:dyDescent="0.25">
      <c r="A6" s="144" t="s">
        <v>73</v>
      </c>
      <c r="B6" s="48" t="s">
        <v>74</v>
      </c>
      <c r="C6" s="65">
        <f t="shared" ref="C6:P7" si="0">C8+C10+C12</f>
        <v>13045541</v>
      </c>
      <c r="D6" s="65">
        <f t="shared" si="0"/>
        <v>13263295</v>
      </c>
      <c r="E6" s="65">
        <f t="shared" si="0"/>
        <v>14638405</v>
      </c>
      <c r="F6" s="65">
        <f t="shared" si="0"/>
        <v>12879928</v>
      </c>
      <c r="G6" s="65">
        <f t="shared" si="0"/>
        <v>13769415</v>
      </c>
      <c r="H6" s="65">
        <f t="shared" si="0"/>
        <v>14546925</v>
      </c>
      <c r="I6" s="65">
        <f t="shared" si="0"/>
        <v>13426099</v>
      </c>
      <c r="J6" s="65">
        <f t="shared" si="0"/>
        <v>13397444</v>
      </c>
      <c r="K6" s="65">
        <f t="shared" si="0"/>
        <v>14060541</v>
      </c>
      <c r="L6" s="65">
        <f t="shared" si="0"/>
        <v>13222879</v>
      </c>
      <c r="M6" s="65">
        <f t="shared" si="0"/>
        <v>13559385</v>
      </c>
      <c r="N6" s="65">
        <f t="shared" si="0"/>
        <v>13761349</v>
      </c>
      <c r="O6" s="65">
        <f>O8+O10+O12</f>
        <v>163571206</v>
      </c>
      <c r="P6" s="65">
        <f t="shared" si="0"/>
        <v>169251597</v>
      </c>
      <c r="Q6" s="66">
        <f t="shared" ref="Q6:Q21" si="1">((O6/P6)-1)*100</f>
        <v>-3.3561816258667276</v>
      </c>
      <c r="R6" s="124"/>
      <c r="S6" s="124"/>
      <c r="T6" s="124"/>
    </row>
    <row r="7" spans="1:20" ht="19.5" customHeight="1" x14ac:dyDescent="0.25">
      <c r="A7" s="145"/>
      <c r="B7" s="49" t="s">
        <v>75</v>
      </c>
      <c r="C7" s="67">
        <f t="shared" si="0"/>
        <v>2170638.96</v>
      </c>
      <c r="D7" s="67">
        <f t="shared" si="0"/>
        <v>2302655.27</v>
      </c>
      <c r="E7" s="67">
        <f t="shared" si="0"/>
        <v>2550244.65</v>
      </c>
      <c r="F7" s="67">
        <f t="shared" si="0"/>
        <v>2232223.08</v>
      </c>
      <c r="G7" s="67">
        <f t="shared" si="0"/>
        <v>2432758.7200000002</v>
      </c>
      <c r="H7" s="67">
        <f t="shared" si="0"/>
        <v>2625798.65</v>
      </c>
      <c r="I7" s="67">
        <f t="shared" si="0"/>
        <v>2432264.1999999997</v>
      </c>
      <c r="J7" s="67">
        <f t="shared" si="0"/>
        <v>2462765.29</v>
      </c>
      <c r="K7" s="67">
        <f t="shared" si="0"/>
        <v>2623235.12</v>
      </c>
      <c r="L7" s="67">
        <f t="shared" si="0"/>
        <v>2457784.06</v>
      </c>
      <c r="M7" s="67">
        <f t="shared" si="0"/>
        <v>2543974.5299999998</v>
      </c>
      <c r="N7" s="67">
        <f t="shared" si="0"/>
        <v>2529659.62</v>
      </c>
      <c r="O7" s="67">
        <f>O9+O11+O13</f>
        <v>29364002.150000006</v>
      </c>
      <c r="P7" s="67">
        <f t="shared" si="0"/>
        <v>31504267.329999998</v>
      </c>
      <c r="Q7" s="68">
        <f t="shared" si="1"/>
        <v>-6.7935723042888192</v>
      </c>
      <c r="R7" s="124"/>
      <c r="S7" s="124"/>
      <c r="T7" s="124"/>
    </row>
    <row r="8" spans="1:20" ht="19.5" customHeight="1" x14ac:dyDescent="0.25">
      <c r="A8" s="146" t="s">
        <v>76</v>
      </c>
      <c r="B8" s="50" t="s">
        <v>74</v>
      </c>
      <c r="C8" s="69">
        <v>9951033</v>
      </c>
      <c r="D8" s="69">
        <v>10386111</v>
      </c>
      <c r="E8" s="69">
        <v>10993130</v>
      </c>
      <c r="F8" s="69">
        <v>10182483</v>
      </c>
      <c r="G8" s="69">
        <v>10505743</v>
      </c>
      <c r="H8" s="69">
        <v>10616621</v>
      </c>
      <c r="I8" s="69">
        <v>10348561</v>
      </c>
      <c r="J8" s="69">
        <v>10213982</v>
      </c>
      <c r="K8" s="69">
        <v>10458009</v>
      </c>
      <c r="L8" s="69">
        <v>10232188</v>
      </c>
      <c r="M8" s="69">
        <v>9739692</v>
      </c>
      <c r="N8" s="69">
        <v>9381587</v>
      </c>
      <c r="O8" s="69">
        <f>SUM(C8:N8)</f>
        <v>123009140</v>
      </c>
      <c r="P8" s="69">
        <v>123905722</v>
      </c>
      <c r="Q8" s="70">
        <f t="shared" si="1"/>
        <v>-0.72360015786842036</v>
      </c>
      <c r="R8" s="124"/>
      <c r="S8" s="124"/>
      <c r="T8" s="124"/>
    </row>
    <row r="9" spans="1:20" ht="19.5" customHeight="1" x14ac:dyDescent="0.25">
      <c r="A9" s="147"/>
      <c r="B9" s="51" t="s">
        <v>75</v>
      </c>
      <c r="C9" s="71">
        <v>1655745.84</v>
      </c>
      <c r="D9" s="71">
        <v>1803144.23</v>
      </c>
      <c r="E9" s="71">
        <v>1915179.4</v>
      </c>
      <c r="F9" s="71">
        <v>1764728.37</v>
      </c>
      <c r="G9" s="71">
        <v>1856138.29</v>
      </c>
      <c r="H9" s="71">
        <v>1916357.54</v>
      </c>
      <c r="I9" s="71">
        <v>1874739.26</v>
      </c>
      <c r="J9" s="71">
        <v>1877570.14</v>
      </c>
      <c r="K9" s="71">
        <v>1951121.01</v>
      </c>
      <c r="L9" s="71">
        <v>1901893.62</v>
      </c>
      <c r="M9" s="71">
        <v>1827334.28</v>
      </c>
      <c r="N9" s="71">
        <v>1724556.37</v>
      </c>
      <c r="O9" s="71">
        <f t="shared" ref="O9:O13" si="2">SUM(C9:N9)</f>
        <v>22068508.350000005</v>
      </c>
      <c r="P9" s="71">
        <v>23061656.399999999</v>
      </c>
      <c r="Q9" s="72">
        <f t="shared" si="1"/>
        <v>-4.3064905346521183</v>
      </c>
      <c r="R9" s="124"/>
      <c r="S9" s="124"/>
      <c r="T9" s="124"/>
    </row>
    <row r="10" spans="1:20" ht="19.5" customHeight="1" x14ac:dyDescent="0.25">
      <c r="A10" s="146" t="s">
        <v>77</v>
      </c>
      <c r="B10" s="50" t="s">
        <v>74</v>
      </c>
      <c r="C10" s="69">
        <v>2956539</v>
      </c>
      <c r="D10" s="69">
        <v>2718586</v>
      </c>
      <c r="E10" s="69">
        <v>3510137</v>
      </c>
      <c r="F10" s="69">
        <v>2544906</v>
      </c>
      <c r="G10" s="69">
        <v>3119761</v>
      </c>
      <c r="H10" s="69">
        <v>3776834</v>
      </c>
      <c r="I10" s="69">
        <v>2918087</v>
      </c>
      <c r="J10" s="69">
        <v>3046907</v>
      </c>
      <c r="K10" s="69">
        <v>3418322</v>
      </c>
      <c r="L10" s="69">
        <v>2836768</v>
      </c>
      <c r="M10" s="69">
        <v>3697850</v>
      </c>
      <c r="N10" s="69">
        <v>4170075</v>
      </c>
      <c r="O10" s="69">
        <f t="shared" si="2"/>
        <v>38714772</v>
      </c>
      <c r="P10" s="69">
        <v>43760210</v>
      </c>
      <c r="Q10" s="70">
        <f t="shared" si="1"/>
        <v>-11.529739002623618</v>
      </c>
      <c r="R10" s="124"/>
      <c r="S10" s="124"/>
      <c r="T10" s="124"/>
    </row>
    <row r="11" spans="1:20" ht="19.5" customHeight="1" x14ac:dyDescent="0.25">
      <c r="A11" s="147"/>
      <c r="B11" s="51" t="s">
        <v>75</v>
      </c>
      <c r="C11" s="71">
        <v>491936.57</v>
      </c>
      <c r="D11" s="71">
        <v>471976.69</v>
      </c>
      <c r="E11" s="71">
        <v>611522.07999999996</v>
      </c>
      <c r="F11" s="71">
        <v>441058.17</v>
      </c>
      <c r="G11" s="71">
        <v>551194.48</v>
      </c>
      <c r="H11" s="71">
        <v>681738.96</v>
      </c>
      <c r="I11" s="71">
        <v>528638.91</v>
      </c>
      <c r="J11" s="71">
        <v>560093.17000000004</v>
      </c>
      <c r="K11" s="71">
        <v>637746.59</v>
      </c>
      <c r="L11" s="71">
        <v>527280.25</v>
      </c>
      <c r="M11" s="71">
        <v>693780.44</v>
      </c>
      <c r="N11" s="71">
        <v>766557.87</v>
      </c>
      <c r="O11" s="71">
        <f t="shared" si="2"/>
        <v>6963524.1800000006</v>
      </c>
      <c r="P11" s="71">
        <v>8148564.5199999996</v>
      </c>
      <c r="Q11" s="72">
        <f t="shared" si="1"/>
        <v>-14.542933753441012</v>
      </c>
      <c r="R11" s="124"/>
      <c r="S11" s="124"/>
      <c r="T11" s="124"/>
    </row>
    <row r="12" spans="1:20" ht="19.5" customHeight="1" x14ac:dyDescent="0.25">
      <c r="A12" s="146" t="s">
        <v>78</v>
      </c>
      <c r="B12" s="50" t="s">
        <v>74</v>
      </c>
      <c r="C12" s="69">
        <v>137969</v>
      </c>
      <c r="D12" s="69">
        <v>158598</v>
      </c>
      <c r="E12" s="69">
        <v>135138</v>
      </c>
      <c r="F12" s="69">
        <v>152539</v>
      </c>
      <c r="G12" s="69">
        <v>143911</v>
      </c>
      <c r="H12" s="69">
        <v>153470</v>
      </c>
      <c r="I12" s="69">
        <v>159451</v>
      </c>
      <c r="J12" s="69">
        <v>136555</v>
      </c>
      <c r="K12" s="69">
        <v>184210</v>
      </c>
      <c r="L12" s="69">
        <v>153923</v>
      </c>
      <c r="M12" s="69">
        <v>121843</v>
      </c>
      <c r="N12" s="69">
        <v>209687</v>
      </c>
      <c r="O12" s="69">
        <f t="shared" si="2"/>
        <v>1847294</v>
      </c>
      <c r="P12" s="69">
        <v>1585665</v>
      </c>
      <c r="Q12" s="70">
        <f t="shared" si="1"/>
        <v>16.499638952742224</v>
      </c>
      <c r="R12" s="124"/>
      <c r="S12" s="124"/>
      <c r="T12" s="124"/>
    </row>
    <row r="13" spans="1:20" ht="19.5" customHeight="1" x14ac:dyDescent="0.25">
      <c r="A13" s="147"/>
      <c r="B13" s="51" t="s">
        <v>75</v>
      </c>
      <c r="C13" s="71">
        <v>22956.55</v>
      </c>
      <c r="D13" s="71">
        <v>27534.35</v>
      </c>
      <c r="E13" s="71">
        <v>23543.17</v>
      </c>
      <c r="F13" s="71">
        <v>26436.54</v>
      </c>
      <c r="G13" s="71">
        <v>25425.95</v>
      </c>
      <c r="H13" s="71">
        <v>27702.15</v>
      </c>
      <c r="I13" s="71">
        <v>28886.03</v>
      </c>
      <c r="J13" s="71">
        <v>25101.98</v>
      </c>
      <c r="K13" s="71">
        <v>34367.519999999997</v>
      </c>
      <c r="L13" s="71">
        <v>28610.19</v>
      </c>
      <c r="M13" s="71">
        <v>22859.81</v>
      </c>
      <c r="N13" s="71">
        <v>38545.379999999997</v>
      </c>
      <c r="O13" s="71">
        <f t="shared" si="2"/>
        <v>331969.62</v>
      </c>
      <c r="P13" s="71">
        <v>294046.40999999997</v>
      </c>
      <c r="Q13" s="73">
        <f t="shared" si="1"/>
        <v>12.897015134447653</v>
      </c>
      <c r="R13" s="124"/>
      <c r="S13" s="124"/>
      <c r="T13" s="124"/>
    </row>
    <row r="14" spans="1:20" ht="19.5" customHeight="1" x14ac:dyDescent="0.25">
      <c r="A14" s="148" t="s">
        <v>79</v>
      </c>
      <c r="B14" s="52" t="s">
        <v>74</v>
      </c>
      <c r="C14" s="74">
        <f t="shared" ref="C14:P15" si="3">C16+C18+C20</f>
        <v>2259159</v>
      </c>
      <c r="D14" s="74">
        <f t="shared" si="3"/>
        <v>2402810</v>
      </c>
      <c r="E14" s="74">
        <f t="shared" si="3"/>
        <v>2452008</v>
      </c>
      <c r="F14" s="74">
        <f t="shared" si="3"/>
        <v>2298694</v>
      </c>
      <c r="G14" s="74">
        <f t="shared" si="3"/>
        <v>2412753</v>
      </c>
      <c r="H14" s="74">
        <f t="shared" si="3"/>
        <v>2383329</v>
      </c>
      <c r="I14" s="74">
        <f t="shared" si="3"/>
        <v>2363514</v>
      </c>
      <c r="J14" s="74">
        <f t="shared" si="3"/>
        <v>2316374</v>
      </c>
      <c r="K14" s="74">
        <f t="shared" si="3"/>
        <v>2308001</v>
      </c>
      <c r="L14" s="74">
        <f t="shared" si="3"/>
        <v>2326070</v>
      </c>
      <c r="M14" s="74">
        <f t="shared" si="3"/>
        <v>2150432</v>
      </c>
      <c r="N14" s="74">
        <f t="shared" si="3"/>
        <v>1968005</v>
      </c>
      <c r="O14" s="74">
        <f t="shared" si="3"/>
        <v>27641149</v>
      </c>
      <c r="P14" s="74">
        <f t="shared" si="3"/>
        <v>27556105</v>
      </c>
      <c r="Q14" s="75">
        <f t="shared" si="1"/>
        <v>0.30862126559614289</v>
      </c>
      <c r="R14" s="124"/>
      <c r="S14" s="124"/>
      <c r="T14" s="124"/>
    </row>
    <row r="15" spans="1:20" ht="19.5" customHeight="1" x14ac:dyDescent="0.25">
      <c r="A15" s="145"/>
      <c r="B15" s="49" t="s">
        <v>75</v>
      </c>
      <c r="C15" s="67">
        <f t="shared" si="3"/>
        <v>375899.78</v>
      </c>
      <c r="D15" s="67">
        <f t="shared" si="3"/>
        <v>417154.3</v>
      </c>
      <c r="E15" s="67">
        <f t="shared" si="3"/>
        <v>427178.89</v>
      </c>
      <c r="F15" s="67">
        <f t="shared" si="3"/>
        <v>398386.95999999996</v>
      </c>
      <c r="G15" s="67">
        <f t="shared" si="3"/>
        <v>426281.24</v>
      </c>
      <c r="H15" s="67">
        <f t="shared" si="3"/>
        <v>430203.57</v>
      </c>
      <c r="I15" s="67">
        <f t="shared" si="3"/>
        <v>428172.6</v>
      </c>
      <c r="J15" s="67">
        <f t="shared" si="3"/>
        <v>425803.81000000006</v>
      </c>
      <c r="K15" s="67">
        <f t="shared" si="3"/>
        <v>430596.97000000003</v>
      </c>
      <c r="L15" s="67">
        <f t="shared" si="3"/>
        <v>432354.81</v>
      </c>
      <c r="M15" s="67">
        <f t="shared" si="3"/>
        <v>403457.97</v>
      </c>
      <c r="N15" s="67">
        <f t="shared" si="3"/>
        <v>361765.42</v>
      </c>
      <c r="O15" s="67">
        <f t="shared" si="3"/>
        <v>4957256.3199999994</v>
      </c>
      <c r="P15" s="67">
        <f t="shared" si="3"/>
        <v>5131461.3499999996</v>
      </c>
      <c r="Q15" s="68">
        <f t="shared" si="1"/>
        <v>-3.3948424847826342</v>
      </c>
      <c r="R15" s="124"/>
      <c r="S15" s="124"/>
      <c r="T15" s="124"/>
    </row>
    <row r="16" spans="1:20" ht="19.5" customHeight="1" x14ac:dyDescent="0.25">
      <c r="A16" s="146" t="s">
        <v>80</v>
      </c>
      <c r="B16" s="50" t="s">
        <v>74</v>
      </c>
      <c r="C16" s="69">
        <v>236090</v>
      </c>
      <c r="D16" s="69">
        <v>251076</v>
      </c>
      <c r="E16" s="69">
        <v>266466</v>
      </c>
      <c r="F16" s="69">
        <v>242220</v>
      </c>
      <c r="G16" s="69">
        <v>249942</v>
      </c>
      <c r="H16" s="69">
        <v>247475</v>
      </c>
      <c r="I16" s="69">
        <v>239700</v>
      </c>
      <c r="J16" s="69">
        <v>236132</v>
      </c>
      <c r="K16" s="69">
        <v>236069</v>
      </c>
      <c r="L16" s="69">
        <v>237831</v>
      </c>
      <c r="M16" s="69">
        <v>231789</v>
      </c>
      <c r="N16" s="69">
        <v>212646</v>
      </c>
      <c r="O16" s="69">
        <f t="shared" ref="O16:O21" si="4">SUM(C16:N16)</f>
        <v>2887436</v>
      </c>
      <c r="P16" s="69">
        <v>2907340</v>
      </c>
      <c r="Q16" s="70">
        <f t="shared" si="1"/>
        <v>-0.68461205087811949</v>
      </c>
      <c r="R16" s="124"/>
      <c r="S16" s="124"/>
      <c r="T16" s="124"/>
    </row>
    <row r="17" spans="1:22" ht="19.5" customHeight="1" x14ac:dyDescent="0.25">
      <c r="A17" s="147"/>
      <c r="B17" s="51" t="s">
        <v>75</v>
      </c>
      <c r="C17" s="71">
        <v>39282.82</v>
      </c>
      <c r="D17" s="71">
        <v>43589.52</v>
      </c>
      <c r="E17" s="71">
        <v>46422.59</v>
      </c>
      <c r="F17" s="71">
        <v>41979.13</v>
      </c>
      <c r="G17" s="71">
        <v>44159.31</v>
      </c>
      <c r="H17" s="71">
        <v>44670.52</v>
      </c>
      <c r="I17" s="71">
        <v>43423.86</v>
      </c>
      <c r="J17" s="71">
        <v>43406.55</v>
      </c>
      <c r="K17" s="71">
        <v>44042.66</v>
      </c>
      <c r="L17" s="71">
        <v>44206.45</v>
      </c>
      <c r="M17" s="71">
        <v>43487.57</v>
      </c>
      <c r="N17" s="71">
        <v>39089.279999999999</v>
      </c>
      <c r="O17" s="71">
        <f t="shared" si="4"/>
        <v>517760.26</v>
      </c>
      <c r="P17" s="71">
        <v>541735.19999999995</v>
      </c>
      <c r="Q17" s="72">
        <f t="shared" si="1"/>
        <v>-4.4255828308738199</v>
      </c>
      <c r="R17" s="124"/>
      <c r="S17" s="124"/>
      <c r="T17" s="124"/>
    </row>
    <row r="18" spans="1:22" ht="19.5" customHeight="1" x14ac:dyDescent="0.25">
      <c r="A18" s="149" t="s">
        <v>81</v>
      </c>
      <c r="B18" s="50" t="s">
        <v>74</v>
      </c>
      <c r="C18" s="69">
        <v>1082464</v>
      </c>
      <c r="D18" s="69">
        <v>1166296</v>
      </c>
      <c r="E18" s="69">
        <v>1128427</v>
      </c>
      <c r="F18" s="69">
        <v>1099820</v>
      </c>
      <c r="G18" s="69">
        <v>1162605</v>
      </c>
      <c r="H18" s="69">
        <v>1149175</v>
      </c>
      <c r="I18" s="69">
        <v>1145290</v>
      </c>
      <c r="J18" s="69">
        <v>1113745</v>
      </c>
      <c r="K18" s="69">
        <v>1098749</v>
      </c>
      <c r="L18" s="69">
        <v>1119362</v>
      </c>
      <c r="M18" s="69">
        <v>1004455</v>
      </c>
      <c r="N18" s="69">
        <v>914847</v>
      </c>
      <c r="O18" s="69">
        <f t="shared" si="4"/>
        <v>13185235</v>
      </c>
      <c r="P18" s="69">
        <v>13115383</v>
      </c>
      <c r="Q18" s="70">
        <f t="shared" si="1"/>
        <v>0.53259596002648291</v>
      </c>
      <c r="R18" s="124"/>
      <c r="S18" s="124"/>
      <c r="T18" s="124"/>
    </row>
    <row r="19" spans="1:22" ht="19.5" customHeight="1" x14ac:dyDescent="0.25">
      <c r="A19" s="150"/>
      <c r="B19" s="51" t="s">
        <v>75</v>
      </c>
      <c r="C19" s="71">
        <v>180110.41</v>
      </c>
      <c r="D19" s="71">
        <v>202481.9</v>
      </c>
      <c r="E19" s="71">
        <v>196590.02</v>
      </c>
      <c r="F19" s="71">
        <v>190610.01</v>
      </c>
      <c r="G19" s="71">
        <v>205407.18</v>
      </c>
      <c r="H19" s="71">
        <v>207432.25</v>
      </c>
      <c r="I19" s="71">
        <v>207480.01</v>
      </c>
      <c r="J19" s="71">
        <v>204732.47</v>
      </c>
      <c r="K19" s="71">
        <v>204990.41</v>
      </c>
      <c r="L19" s="71">
        <v>208059.79</v>
      </c>
      <c r="M19" s="71">
        <v>188453.04</v>
      </c>
      <c r="N19" s="71">
        <v>168170.36</v>
      </c>
      <c r="O19" s="71">
        <f t="shared" si="4"/>
        <v>2364517.8499999996</v>
      </c>
      <c r="P19" s="71">
        <v>2443004.34</v>
      </c>
      <c r="Q19" s="72">
        <f t="shared" si="1"/>
        <v>-3.2127036663389674</v>
      </c>
      <c r="R19" s="124"/>
      <c r="S19" s="124"/>
      <c r="T19" s="124"/>
    </row>
    <row r="20" spans="1:22" ht="19.5" customHeight="1" x14ac:dyDescent="0.25">
      <c r="A20" s="151" t="s">
        <v>82</v>
      </c>
      <c r="B20" s="53" t="s">
        <v>74</v>
      </c>
      <c r="C20" s="76">
        <v>940605</v>
      </c>
      <c r="D20" s="76">
        <v>985438</v>
      </c>
      <c r="E20" s="76">
        <v>1057115</v>
      </c>
      <c r="F20" s="76">
        <v>956654</v>
      </c>
      <c r="G20" s="76">
        <v>1000206</v>
      </c>
      <c r="H20" s="76">
        <v>986679</v>
      </c>
      <c r="I20" s="76">
        <v>978524</v>
      </c>
      <c r="J20" s="76">
        <v>966497</v>
      </c>
      <c r="K20" s="76">
        <v>973183</v>
      </c>
      <c r="L20" s="76">
        <v>968877</v>
      </c>
      <c r="M20" s="76">
        <v>914188</v>
      </c>
      <c r="N20" s="76">
        <v>840512</v>
      </c>
      <c r="O20" s="76">
        <f t="shared" si="4"/>
        <v>11568478</v>
      </c>
      <c r="P20" s="76">
        <v>11533382</v>
      </c>
      <c r="Q20" s="77">
        <f t="shared" si="1"/>
        <v>0.30429929399720113</v>
      </c>
      <c r="R20" s="124"/>
      <c r="S20" s="124"/>
      <c r="T20" s="124"/>
    </row>
    <row r="21" spans="1:22" ht="19.5" customHeight="1" thickBot="1" x14ac:dyDescent="0.3">
      <c r="A21" s="152"/>
      <c r="B21" s="53" t="s">
        <v>75</v>
      </c>
      <c r="C21" s="76">
        <v>156506.54999999999</v>
      </c>
      <c r="D21" s="76">
        <v>171082.88</v>
      </c>
      <c r="E21" s="76">
        <v>184166.28</v>
      </c>
      <c r="F21" s="76">
        <v>165797.81999999998</v>
      </c>
      <c r="G21" s="76">
        <v>176714.75</v>
      </c>
      <c r="H21" s="76">
        <v>178100.80000000002</v>
      </c>
      <c r="I21" s="76">
        <v>177268.73</v>
      </c>
      <c r="J21" s="76">
        <v>177664.79</v>
      </c>
      <c r="K21" s="76">
        <v>181563.90000000002</v>
      </c>
      <c r="L21" s="76">
        <v>180088.57</v>
      </c>
      <c r="M21" s="76">
        <v>171517.36</v>
      </c>
      <c r="N21" s="76">
        <v>154505.78</v>
      </c>
      <c r="O21" s="76">
        <f t="shared" si="4"/>
        <v>2074978.2100000002</v>
      </c>
      <c r="P21" s="76">
        <v>2146721.81</v>
      </c>
      <c r="Q21" s="77">
        <f t="shared" si="1"/>
        <v>-3.3420073185915</v>
      </c>
      <c r="R21" s="124"/>
      <c r="S21" s="124"/>
      <c r="T21" s="124"/>
    </row>
    <row r="22" spans="1:22" ht="15" customHeight="1" x14ac:dyDescent="0.3">
      <c r="A22" s="138" t="s">
        <v>83</v>
      </c>
      <c r="B22" s="138"/>
      <c r="C22" s="138"/>
      <c r="D22" s="138"/>
      <c r="E22" s="138"/>
      <c r="F22" s="138"/>
      <c r="G22" s="138"/>
      <c r="H22" s="138"/>
      <c r="I22" s="138"/>
      <c r="J22" s="138"/>
      <c r="K22" s="138"/>
      <c r="L22" s="138"/>
      <c r="M22" s="138"/>
      <c r="N22" s="138"/>
      <c r="O22" s="138"/>
      <c r="P22" s="138"/>
      <c r="Q22" s="138"/>
      <c r="R22" s="124"/>
      <c r="S22" s="124"/>
      <c r="T22" s="124"/>
    </row>
    <row r="23" spans="1:22" ht="15" customHeight="1" x14ac:dyDescent="0.3">
      <c r="A23" s="2" t="s">
        <v>57</v>
      </c>
      <c r="B23" s="54"/>
      <c r="C23" s="54"/>
      <c r="D23" s="54"/>
      <c r="E23" s="54"/>
      <c r="F23" s="54"/>
      <c r="G23" s="54"/>
      <c r="H23" s="54"/>
      <c r="I23" s="54"/>
      <c r="J23" s="54"/>
      <c r="K23" s="54"/>
      <c r="L23" s="54"/>
      <c r="M23" s="54"/>
      <c r="N23" s="54"/>
      <c r="O23" s="54"/>
      <c r="P23" s="54"/>
      <c r="Q23" s="54"/>
      <c r="R23" s="124"/>
      <c r="S23" s="124"/>
      <c r="T23" s="124"/>
    </row>
    <row r="24" spans="1:22" ht="13" x14ac:dyDescent="0.3">
      <c r="A24" s="38" t="s">
        <v>84</v>
      </c>
      <c r="B24" s="55"/>
      <c r="C24" s="55"/>
      <c r="D24" s="55"/>
      <c r="E24" s="56"/>
      <c r="F24" s="55"/>
      <c r="G24" s="55"/>
      <c r="H24" s="56"/>
      <c r="I24" s="55"/>
      <c r="J24" s="55"/>
      <c r="K24" s="56"/>
      <c r="L24" s="55"/>
      <c r="M24" s="55"/>
      <c r="N24" s="56"/>
      <c r="O24" s="57"/>
      <c r="P24" s="57"/>
      <c r="Q24" s="55"/>
      <c r="R24" s="124"/>
      <c r="S24" s="124"/>
      <c r="T24" s="124"/>
      <c r="U24" s="55"/>
      <c r="V24" s="55"/>
    </row>
    <row r="25" spans="1:22" x14ac:dyDescent="0.25">
      <c r="B25" s="55"/>
      <c r="C25" s="55"/>
      <c r="D25" s="55"/>
      <c r="E25" s="56"/>
      <c r="F25" s="55"/>
      <c r="G25" s="55"/>
      <c r="H25" s="56"/>
      <c r="I25" s="55"/>
      <c r="J25" s="55"/>
      <c r="K25" s="56"/>
      <c r="L25" s="55"/>
      <c r="M25" s="55"/>
      <c r="N25" s="56"/>
      <c r="O25" s="57"/>
      <c r="P25" s="57"/>
      <c r="Q25" s="55"/>
      <c r="R25" s="55"/>
      <c r="S25" s="55"/>
      <c r="T25" s="55"/>
      <c r="U25" s="55"/>
      <c r="V25" s="55"/>
    </row>
    <row r="26" spans="1:22" x14ac:dyDescent="0.25">
      <c r="B26" s="55"/>
      <c r="C26" s="55"/>
      <c r="D26" s="55"/>
      <c r="E26" s="56"/>
      <c r="F26" s="55"/>
      <c r="G26" s="55"/>
      <c r="H26" s="56"/>
      <c r="I26" s="55"/>
      <c r="J26" s="55"/>
      <c r="K26" s="56"/>
      <c r="L26" s="55"/>
      <c r="M26" s="55"/>
      <c r="N26" s="56"/>
      <c r="O26" s="57"/>
      <c r="P26" s="57"/>
      <c r="Q26" s="55"/>
      <c r="R26" s="55"/>
      <c r="S26" s="55"/>
      <c r="T26" s="55"/>
      <c r="U26" s="55"/>
      <c r="V26" s="55"/>
    </row>
    <row r="27" spans="1:22" x14ac:dyDescent="0.25">
      <c r="B27" s="55"/>
      <c r="C27" s="64"/>
      <c r="D27" s="64"/>
      <c r="E27" s="64"/>
      <c r="F27" s="64"/>
      <c r="G27" s="64"/>
      <c r="H27" s="64"/>
      <c r="I27" s="64"/>
      <c r="J27" s="64"/>
      <c r="K27" s="64"/>
      <c r="L27" s="64"/>
      <c r="M27" s="64"/>
      <c r="N27" s="64"/>
      <c r="O27" s="57"/>
      <c r="P27" s="57"/>
      <c r="Q27" s="55"/>
      <c r="R27" s="55"/>
      <c r="S27" s="55"/>
      <c r="T27" s="55"/>
      <c r="U27" s="55"/>
      <c r="V27" s="55"/>
    </row>
    <row r="28" spans="1:22" x14ac:dyDescent="0.25">
      <c r="B28" s="55"/>
      <c r="C28" s="64"/>
      <c r="D28" s="64"/>
      <c r="E28" s="64"/>
      <c r="F28" s="64"/>
      <c r="G28" s="64"/>
      <c r="H28" s="64"/>
      <c r="I28" s="64"/>
      <c r="J28" s="64"/>
      <c r="K28" s="64"/>
      <c r="L28" s="64"/>
      <c r="M28" s="64"/>
      <c r="N28" s="64"/>
      <c r="O28" s="57"/>
      <c r="P28" s="57"/>
      <c r="Q28" s="55"/>
      <c r="R28" s="55"/>
      <c r="S28" s="55"/>
      <c r="T28" s="55"/>
      <c r="U28" s="55"/>
      <c r="V28" s="55"/>
    </row>
    <row r="29" spans="1:22" x14ac:dyDescent="0.25">
      <c r="B29" s="55"/>
      <c r="C29" s="64"/>
      <c r="D29" s="64"/>
      <c r="E29" s="64"/>
      <c r="F29" s="64"/>
      <c r="G29" s="64"/>
      <c r="H29" s="64"/>
      <c r="I29" s="64"/>
      <c r="J29" s="64"/>
      <c r="K29" s="64"/>
      <c r="L29" s="64"/>
      <c r="M29" s="64"/>
      <c r="N29" s="64"/>
      <c r="O29" s="57"/>
      <c r="P29" s="63"/>
      <c r="Q29" s="55"/>
      <c r="R29" s="55"/>
      <c r="S29" s="55"/>
      <c r="T29" s="55"/>
      <c r="U29" s="55"/>
      <c r="V29" s="55"/>
    </row>
    <row r="30" spans="1:22" x14ac:dyDescent="0.25">
      <c r="B30" s="55"/>
      <c r="C30" s="64"/>
      <c r="D30" s="64"/>
      <c r="E30" s="64"/>
      <c r="F30" s="64"/>
      <c r="G30" s="64"/>
      <c r="H30" s="64"/>
      <c r="I30" s="64"/>
      <c r="J30" s="64"/>
      <c r="K30" s="64"/>
      <c r="L30" s="64"/>
      <c r="M30" s="64"/>
      <c r="N30" s="64"/>
      <c r="O30" s="57"/>
      <c r="P30" s="63"/>
      <c r="Q30" s="55"/>
      <c r="R30" s="55"/>
      <c r="S30" s="55"/>
      <c r="T30" s="55"/>
      <c r="U30" s="55"/>
      <c r="V30" s="55"/>
    </row>
    <row r="31" spans="1:22" x14ac:dyDescent="0.25">
      <c r="B31" s="55"/>
      <c r="C31"/>
      <c r="D31"/>
      <c r="E31"/>
      <c r="F31"/>
      <c r="G31"/>
      <c r="H31"/>
      <c r="I31"/>
      <c r="J31"/>
      <c r="K31"/>
      <c r="L31"/>
      <c r="M31"/>
      <c r="N31"/>
      <c r="O31" s="57"/>
      <c r="P31" s="57"/>
      <c r="Q31" s="55"/>
      <c r="R31" s="55"/>
      <c r="S31" s="55"/>
      <c r="T31" s="55"/>
      <c r="U31" s="55"/>
      <c r="V31" s="55"/>
    </row>
    <row r="32" spans="1:22" x14ac:dyDescent="0.25">
      <c r="B32" s="55"/>
      <c r="C32"/>
      <c r="D32"/>
      <c r="E32"/>
      <c r="F32"/>
      <c r="G32"/>
      <c r="H32"/>
      <c r="I32"/>
      <c r="J32"/>
      <c r="K32"/>
      <c r="L32"/>
      <c r="M32"/>
      <c r="N32"/>
      <c r="O32" s="57"/>
      <c r="P32" s="57"/>
      <c r="Q32" s="55"/>
      <c r="R32" s="55"/>
      <c r="S32" s="55"/>
      <c r="T32" s="55"/>
      <c r="U32" s="55"/>
      <c r="V32" s="55"/>
    </row>
    <row r="33" spans="2:22" x14ac:dyDescent="0.25">
      <c r="B33" s="55"/>
      <c r="C33"/>
      <c r="D33"/>
      <c r="E33"/>
      <c r="F33"/>
      <c r="G33"/>
      <c r="H33"/>
      <c r="I33"/>
      <c r="J33"/>
      <c r="K33"/>
      <c r="L33"/>
      <c r="M33"/>
      <c r="N33"/>
      <c r="O33" s="57"/>
      <c r="P33" s="55"/>
      <c r="Q33" s="55"/>
      <c r="R33" s="55"/>
      <c r="S33" s="55"/>
      <c r="T33" s="55"/>
      <c r="U33" s="55"/>
      <c r="V33" s="55"/>
    </row>
    <row r="34" spans="2:22" x14ac:dyDescent="0.25">
      <c r="B34" s="55"/>
      <c r="C34"/>
      <c r="D34"/>
      <c r="E34"/>
      <c r="F34"/>
      <c r="G34"/>
      <c r="H34"/>
      <c r="I34"/>
      <c r="J34"/>
      <c r="K34"/>
      <c r="L34"/>
      <c r="M34"/>
      <c r="N34"/>
      <c r="O34" s="57"/>
      <c r="P34" s="57"/>
      <c r="Q34" s="55"/>
      <c r="R34" s="55"/>
      <c r="S34" s="55"/>
      <c r="T34" s="55"/>
      <c r="U34" s="55"/>
      <c r="V34" s="55"/>
    </row>
    <row r="35" spans="2:22" x14ac:dyDescent="0.25">
      <c r="B35" s="55"/>
      <c r="C35" s="55"/>
      <c r="D35" s="55"/>
      <c r="E35" s="56"/>
      <c r="F35" s="55"/>
      <c r="G35" s="55"/>
      <c r="H35" s="56"/>
      <c r="I35" s="55"/>
      <c r="J35" s="55"/>
      <c r="K35" s="56"/>
      <c r="L35" s="55"/>
      <c r="M35" s="55"/>
      <c r="N35" s="56"/>
      <c r="O35" s="57"/>
      <c r="P35" s="57"/>
      <c r="Q35" s="55"/>
      <c r="R35" s="55"/>
      <c r="S35" s="55"/>
      <c r="T35" s="55"/>
      <c r="U35" s="55"/>
      <c r="V35" s="55"/>
    </row>
    <row r="36" spans="2:22" x14ac:dyDescent="0.25">
      <c r="B36" s="55"/>
      <c r="C36" s="55"/>
      <c r="D36" s="55"/>
      <c r="E36" s="56"/>
      <c r="F36" s="55"/>
      <c r="G36" s="55"/>
      <c r="H36" s="56"/>
      <c r="I36" s="55"/>
      <c r="J36" s="55"/>
      <c r="K36" s="56"/>
      <c r="L36" s="55"/>
      <c r="M36" s="55"/>
      <c r="N36" s="56"/>
      <c r="O36" s="57"/>
      <c r="P36" s="57"/>
      <c r="Q36" s="55"/>
      <c r="R36" s="55"/>
      <c r="S36" s="55"/>
      <c r="T36" s="55"/>
      <c r="U36" s="55"/>
      <c r="V36" s="55"/>
    </row>
    <row r="37" spans="2:22" x14ac:dyDescent="0.25">
      <c r="B37" s="55"/>
      <c r="C37" s="55"/>
      <c r="D37" s="55"/>
      <c r="E37" s="56"/>
      <c r="F37" s="55"/>
      <c r="G37" s="55"/>
      <c r="H37" s="56"/>
      <c r="I37" s="55"/>
      <c r="J37" s="55"/>
      <c r="K37" s="56"/>
      <c r="L37" s="55"/>
      <c r="M37" s="55"/>
      <c r="N37" s="56"/>
      <c r="O37" s="57"/>
      <c r="P37" s="57"/>
      <c r="Q37" s="55"/>
      <c r="R37" s="55"/>
      <c r="S37" s="55"/>
      <c r="T37" s="55"/>
      <c r="U37" s="55"/>
      <c r="V37" s="55"/>
    </row>
    <row r="38" spans="2:22" x14ac:dyDescent="0.25">
      <c r="B38" s="55"/>
      <c r="C38" s="55"/>
      <c r="D38" s="55"/>
      <c r="E38" s="56"/>
      <c r="F38" s="55"/>
      <c r="G38" s="55"/>
      <c r="H38" s="56"/>
      <c r="I38" s="55"/>
      <c r="J38" s="55"/>
      <c r="K38" s="56"/>
      <c r="L38" s="55"/>
      <c r="M38" s="55"/>
      <c r="N38" s="56"/>
      <c r="O38" s="57"/>
      <c r="P38" s="57"/>
      <c r="Q38" s="55"/>
      <c r="R38" s="55"/>
      <c r="S38" s="55"/>
      <c r="T38" s="55"/>
      <c r="U38" s="55"/>
      <c r="V38" s="55"/>
    </row>
    <row r="39" spans="2:22" x14ac:dyDescent="0.25">
      <c r="B39" s="55"/>
      <c r="C39" s="55"/>
      <c r="D39" s="55"/>
      <c r="E39" s="56"/>
      <c r="F39" s="55"/>
      <c r="G39" s="55"/>
      <c r="H39" s="56"/>
      <c r="I39" s="55"/>
      <c r="J39" s="55"/>
      <c r="K39" s="56"/>
      <c r="L39" s="55"/>
      <c r="M39" s="55"/>
      <c r="N39" s="56"/>
      <c r="O39" s="57"/>
      <c r="P39" s="57"/>
      <c r="Q39" s="55"/>
      <c r="R39" s="55"/>
      <c r="S39" s="55"/>
      <c r="T39" s="55"/>
      <c r="U39" s="55"/>
      <c r="V39" s="55"/>
    </row>
    <row r="40" spans="2:22" x14ac:dyDescent="0.25">
      <c r="B40" s="55"/>
      <c r="C40" s="55"/>
      <c r="D40" s="55"/>
      <c r="E40" s="56"/>
      <c r="F40" s="55"/>
      <c r="G40" s="55"/>
      <c r="H40" s="56"/>
      <c r="I40" s="55"/>
      <c r="J40" s="55"/>
      <c r="K40" s="56"/>
      <c r="L40" s="55"/>
      <c r="M40" s="55"/>
      <c r="N40" s="56"/>
      <c r="O40" s="57"/>
      <c r="P40" s="57"/>
      <c r="Q40" s="55"/>
      <c r="R40" s="55"/>
      <c r="S40" s="55"/>
      <c r="T40" s="55"/>
      <c r="U40" s="55"/>
      <c r="V40" s="55"/>
    </row>
    <row r="41" spans="2:22" x14ac:dyDescent="0.25">
      <c r="B41" s="55"/>
      <c r="C41" s="55"/>
      <c r="D41" s="55"/>
      <c r="E41" s="56"/>
      <c r="F41" s="55"/>
      <c r="G41" s="55"/>
      <c r="H41" s="56"/>
      <c r="I41" s="55"/>
      <c r="J41" s="55"/>
      <c r="K41" s="56"/>
      <c r="L41" s="55"/>
      <c r="M41" s="55"/>
      <c r="N41" s="56"/>
      <c r="O41" s="57"/>
      <c r="P41" s="57"/>
      <c r="Q41" s="55"/>
      <c r="R41" s="55"/>
      <c r="S41" s="55"/>
      <c r="T41" s="55"/>
      <c r="U41" s="55"/>
      <c r="V41" s="55"/>
    </row>
    <row r="42" spans="2:22" x14ac:dyDescent="0.25">
      <c r="B42" s="55"/>
      <c r="C42" s="55"/>
      <c r="D42" s="55"/>
      <c r="E42" s="56"/>
      <c r="F42" s="55"/>
      <c r="G42" s="55"/>
      <c r="H42" s="56"/>
      <c r="I42" s="55"/>
      <c r="J42" s="55"/>
      <c r="K42" s="56"/>
      <c r="L42" s="55"/>
      <c r="M42" s="55"/>
      <c r="N42" s="56"/>
      <c r="O42" s="57"/>
      <c r="P42" s="57"/>
      <c r="Q42" s="55"/>
      <c r="R42" s="55"/>
      <c r="S42" s="55"/>
      <c r="T42" s="55"/>
      <c r="U42" s="55"/>
      <c r="V42" s="55"/>
    </row>
    <row r="43" spans="2:22" x14ac:dyDescent="0.25">
      <c r="B43" s="55"/>
      <c r="C43" s="55"/>
      <c r="D43" s="55"/>
      <c r="E43" s="56"/>
      <c r="F43" s="55"/>
      <c r="G43" s="55"/>
      <c r="H43" s="56"/>
      <c r="I43" s="55"/>
      <c r="J43" s="55"/>
      <c r="K43" s="56"/>
      <c r="L43" s="55"/>
      <c r="M43" s="55"/>
      <c r="N43" s="56"/>
      <c r="O43" s="57"/>
      <c r="P43" s="57"/>
      <c r="Q43" s="55"/>
      <c r="R43" s="55"/>
      <c r="S43" s="55"/>
      <c r="T43" s="55"/>
      <c r="U43" s="55"/>
      <c r="V43" s="55"/>
    </row>
    <row r="44" spans="2:22" x14ac:dyDescent="0.25">
      <c r="B44" s="55"/>
      <c r="C44" s="55"/>
      <c r="D44" s="55"/>
      <c r="E44" s="56"/>
      <c r="F44" s="55"/>
      <c r="G44" s="55"/>
      <c r="H44" s="56"/>
      <c r="I44" s="55"/>
      <c r="J44" s="55"/>
      <c r="K44" s="56"/>
      <c r="L44" s="55"/>
      <c r="M44" s="55"/>
      <c r="N44" s="56"/>
      <c r="O44" s="57"/>
      <c r="P44" s="57"/>
      <c r="Q44" s="55"/>
      <c r="R44" s="55"/>
      <c r="S44" s="55"/>
      <c r="T44" s="55"/>
      <c r="U44" s="55"/>
      <c r="V44" s="55"/>
    </row>
    <row r="45" spans="2:22" x14ac:dyDescent="0.25">
      <c r="B45" s="55"/>
      <c r="C45" s="55"/>
      <c r="D45" s="55"/>
      <c r="E45" s="56"/>
      <c r="F45" s="55"/>
      <c r="G45" s="55"/>
      <c r="H45" s="56"/>
      <c r="I45" s="55"/>
      <c r="J45" s="55"/>
      <c r="K45" s="56"/>
      <c r="L45" s="55"/>
      <c r="M45" s="55"/>
      <c r="N45" s="56"/>
      <c r="O45" s="57"/>
      <c r="P45" s="57"/>
      <c r="Q45" s="55"/>
      <c r="R45" s="55"/>
      <c r="S45" s="55"/>
      <c r="T45" s="55"/>
      <c r="U45" s="55"/>
      <c r="V45" s="55"/>
    </row>
    <row r="46" spans="2:22" x14ac:dyDescent="0.25">
      <c r="B46" s="55"/>
      <c r="C46" s="55"/>
      <c r="D46" s="55"/>
      <c r="E46" s="56"/>
      <c r="F46" s="55"/>
      <c r="G46" s="55"/>
      <c r="H46" s="56"/>
      <c r="I46" s="55"/>
      <c r="J46" s="55"/>
      <c r="K46" s="56"/>
      <c r="L46" s="55"/>
      <c r="M46" s="55"/>
      <c r="N46" s="56"/>
      <c r="O46" s="57"/>
      <c r="P46" s="57"/>
      <c r="Q46" s="55"/>
      <c r="R46" s="55"/>
      <c r="S46" s="55"/>
      <c r="T46" s="55"/>
      <c r="U46" s="55"/>
      <c r="V46" s="55"/>
    </row>
    <row r="47" spans="2:22" x14ac:dyDescent="0.25">
      <c r="B47" s="55"/>
      <c r="C47" s="55"/>
      <c r="D47" s="55"/>
      <c r="E47" s="56"/>
      <c r="F47" s="55"/>
      <c r="G47" s="55"/>
      <c r="H47" s="56"/>
      <c r="I47" s="55"/>
      <c r="J47" s="55"/>
      <c r="K47" s="56"/>
      <c r="L47" s="55"/>
      <c r="M47" s="55"/>
      <c r="N47" s="56"/>
      <c r="O47" s="57"/>
      <c r="P47" s="57"/>
      <c r="Q47" s="55"/>
      <c r="R47" s="55"/>
      <c r="S47" s="55"/>
      <c r="T47" s="55"/>
      <c r="U47" s="55"/>
      <c r="V47" s="55"/>
    </row>
    <row r="48" spans="2:22" x14ac:dyDescent="0.25">
      <c r="B48" s="55"/>
      <c r="C48" s="55"/>
      <c r="D48" s="55"/>
      <c r="E48" s="56"/>
      <c r="F48" s="55"/>
      <c r="G48" s="55"/>
      <c r="H48" s="56"/>
      <c r="I48" s="55"/>
      <c r="J48" s="55"/>
      <c r="K48" s="56"/>
      <c r="L48" s="55"/>
      <c r="M48" s="55"/>
      <c r="N48" s="56"/>
      <c r="O48" s="57"/>
      <c r="P48" s="57"/>
      <c r="Q48" s="55"/>
      <c r="R48" s="55"/>
      <c r="S48" s="55"/>
      <c r="T48" s="55"/>
      <c r="U48" s="55"/>
      <c r="V48" s="55"/>
    </row>
    <row r="49" spans="2:22" x14ac:dyDescent="0.25">
      <c r="B49" s="55"/>
      <c r="C49" s="55"/>
      <c r="D49" s="55"/>
      <c r="E49" s="56"/>
      <c r="F49" s="55"/>
      <c r="G49" s="55"/>
      <c r="H49" s="56"/>
      <c r="I49" s="55"/>
      <c r="J49" s="55"/>
      <c r="K49" s="56"/>
      <c r="L49" s="55"/>
      <c r="M49" s="55"/>
      <c r="N49" s="56"/>
      <c r="O49" s="57"/>
      <c r="P49" s="57"/>
      <c r="Q49" s="55"/>
      <c r="R49" s="55"/>
      <c r="S49" s="55"/>
      <c r="T49" s="55"/>
      <c r="U49" s="55"/>
      <c r="V49" s="55"/>
    </row>
    <row r="50" spans="2:22" x14ac:dyDescent="0.25">
      <c r="B50" s="55"/>
      <c r="C50" s="55"/>
      <c r="D50" s="55"/>
      <c r="E50" s="56"/>
      <c r="F50" s="55"/>
      <c r="G50" s="55"/>
      <c r="H50" s="56"/>
      <c r="I50" s="55"/>
      <c r="J50" s="55"/>
      <c r="K50" s="56"/>
      <c r="L50" s="55"/>
      <c r="M50" s="55"/>
      <c r="N50" s="56"/>
      <c r="O50" s="57"/>
      <c r="P50" s="57"/>
      <c r="Q50" s="55"/>
      <c r="R50" s="55"/>
      <c r="S50" s="55"/>
      <c r="T50" s="55"/>
      <c r="U50" s="55"/>
      <c r="V50" s="55"/>
    </row>
    <row r="51" spans="2:22" x14ac:dyDescent="0.25">
      <c r="B51" s="55"/>
      <c r="C51" s="55"/>
      <c r="D51" s="55"/>
      <c r="E51" s="56"/>
      <c r="F51" s="55"/>
      <c r="G51" s="55"/>
      <c r="H51" s="56"/>
      <c r="I51" s="55"/>
      <c r="J51" s="55"/>
      <c r="K51" s="56"/>
      <c r="L51" s="55"/>
      <c r="M51" s="55"/>
      <c r="N51" s="56"/>
      <c r="O51" s="57"/>
      <c r="P51" s="57"/>
      <c r="Q51" s="55"/>
      <c r="R51" s="55"/>
      <c r="S51" s="55"/>
      <c r="T51" s="55"/>
      <c r="U51" s="55"/>
      <c r="V51" s="55"/>
    </row>
    <row r="52" spans="2:22" x14ac:dyDescent="0.25">
      <c r="B52" s="55"/>
      <c r="C52" s="55"/>
      <c r="D52" s="55"/>
      <c r="E52" s="56"/>
      <c r="F52" s="55"/>
      <c r="G52" s="55"/>
      <c r="H52" s="56"/>
      <c r="I52" s="55"/>
      <c r="J52" s="55"/>
      <c r="K52" s="56"/>
      <c r="L52" s="55"/>
      <c r="M52" s="55"/>
      <c r="N52" s="56"/>
      <c r="O52" s="57"/>
      <c r="P52" s="57"/>
      <c r="Q52" s="55"/>
      <c r="R52" s="55"/>
      <c r="S52" s="55"/>
      <c r="T52" s="55"/>
      <c r="U52" s="55"/>
      <c r="V52" s="55"/>
    </row>
    <row r="53" spans="2:22" x14ac:dyDescent="0.25">
      <c r="B53" s="55"/>
      <c r="C53" s="55"/>
      <c r="D53" s="55"/>
      <c r="E53" s="56"/>
      <c r="F53" s="55"/>
      <c r="G53" s="55"/>
      <c r="H53" s="56"/>
      <c r="I53" s="55"/>
      <c r="J53" s="55"/>
      <c r="K53" s="56"/>
      <c r="L53" s="55"/>
      <c r="M53" s="55"/>
      <c r="N53" s="56"/>
      <c r="O53" s="57"/>
      <c r="P53" s="57"/>
      <c r="Q53" s="55"/>
      <c r="R53" s="55"/>
      <c r="S53" s="55"/>
      <c r="T53" s="55"/>
      <c r="U53" s="55"/>
      <c r="V53" s="55"/>
    </row>
    <row r="54" spans="2:22" x14ac:dyDescent="0.25">
      <c r="B54" s="55"/>
      <c r="C54" s="55"/>
      <c r="D54" s="55"/>
      <c r="E54" s="56"/>
      <c r="F54" s="55"/>
      <c r="G54" s="55"/>
      <c r="H54" s="56"/>
      <c r="I54" s="55"/>
      <c r="J54" s="55"/>
      <c r="K54" s="56"/>
      <c r="L54" s="55"/>
      <c r="M54" s="55"/>
      <c r="N54" s="56"/>
      <c r="O54" s="57"/>
      <c r="P54" s="57"/>
      <c r="Q54" s="55"/>
      <c r="R54" s="55"/>
      <c r="S54" s="55"/>
      <c r="T54" s="55"/>
      <c r="U54" s="55"/>
      <c r="V54" s="55"/>
    </row>
    <row r="55" spans="2:22" x14ac:dyDescent="0.25">
      <c r="B55" s="55"/>
      <c r="C55" s="55"/>
      <c r="D55" s="55"/>
      <c r="E55" s="56"/>
      <c r="F55" s="55"/>
      <c r="G55" s="55"/>
      <c r="H55" s="56"/>
      <c r="I55" s="55"/>
      <c r="J55" s="55"/>
      <c r="K55" s="56"/>
      <c r="L55" s="55"/>
      <c r="M55" s="55"/>
      <c r="N55" s="56"/>
      <c r="O55" s="57"/>
      <c r="P55" s="57"/>
      <c r="Q55" s="55"/>
      <c r="R55" s="55"/>
      <c r="S55" s="55"/>
      <c r="T55" s="55"/>
      <c r="U55" s="55"/>
      <c r="V55" s="55"/>
    </row>
    <row r="56" spans="2:22" x14ac:dyDescent="0.25">
      <c r="B56" s="55"/>
      <c r="C56" s="55"/>
      <c r="D56" s="55"/>
      <c r="E56" s="56"/>
      <c r="F56" s="55"/>
      <c r="G56" s="55"/>
      <c r="H56" s="56"/>
      <c r="I56" s="55"/>
      <c r="J56" s="55"/>
      <c r="K56" s="56"/>
      <c r="L56" s="55"/>
      <c r="M56" s="55"/>
      <c r="N56" s="56"/>
      <c r="O56" s="57"/>
      <c r="P56" s="57"/>
      <c r="Q56" s="55"/>
      <c r="R56" s="55"/>
      <c r="S56" s="55"/>
      <c r="T56" s="55"/>
      <c r="U56" s="55"/>
      <c r="V56" s="55"/>
    </row>
    <row r="57" spans="2:22" x14ac:dyDescent="0.25">
      <c r="B57" s="55"/>
      <c r="C57" s="55"/>
      <c r="D57" s="55"/>
      <c r="E57" s="56"/>
      <c r="F57" s="55"/>
      <c r="G57" s="55"/>
      <c r="H57" s="56"/>
      <c r="I57" s="55"/>
      <c r="J57" s="55"/>
      <c r="K57" s="56"/>
      <c r="L57" s="55"/>
      <c r="M57" s="55"/>
      <c r="N57" s="56"/>
      <c r="O57" s="57"/>
      <c r="P57" s="57"/>
      <c r="Q57" s="55"/>
      <c r="R57" s="55"/>
      <c r="S57" s="55"/>
      <c r="T57" s="55"/>
      <c r="U57" s="55"/>
      <c r="V57" s="55"/>
    </row>
    <row r="58" spans="2:22" x14ac:dyDescent="0.25">
      <c r="B58" s="55"/>
      <c r="C58" s="55"/>
      <c r="D58" s="55"/>
      <c r="E58" s="56"/>
      <c r="F58" s="55"/>
      <c r="G58" s="55"/>
      <c r="H58" s="56"/>
      <c r="I58" s="55"/>
      <c r="J58" s="55"/>
      <c r="K58" s="56"/>
      <c r="L58" s="55"/>
      <c r="M58" s="55"/>
      <c r="N58" s="56"/>
      <c r="O58" s="57"/>
      <c r="P58" s="57"/>
      <c r="Q58" s="55"/>
      <c r="R58" s="55"/>
      <c r="S58" s="55"/>
      <c r="T58" s="55"/>
      <c r="U58" s="55"/>
      <c r="V58" s="55"/>
    </row>
    <row r="59" spans="2:22" x14ac:dyDescent="0.25">
      <c r="B59" s="55"/>
      <c r="C59" s="55"/>
      <c r="D59" s="55"/>
      <c r="E59" s="56"/>
      <c r="F59" s="55"/>
      <c r="G59" s="55"/>
      <c r="H59" s="56"/>
      <c r="I59" s="55"/>
      <c r="J59" s="55"/>
      <c r="K59" s="56"/>
      <c r="L59" s="55"/>
      <c r="M59" s="55"/>
      <c r="N59" s="56"/>
      <c r="O59" s="57"/>
      <c r="P59" s="57"/>
      <c r="Q59" s="55"/>
      <c r="R59" s="55"/>
      <c r="S59" s="55"/>
      <c r="T59" s="55"/>
      <c r="U59" s="55"/>
      <c r="V59" s="55"/>
    </row>
    <row r="60" spans="2:22" x14ac:dyDescent="0.25">
      <c r="B60" s="55"/>
      <c r="C60" s="55"/>
      <c r="D60" s="55"/>
      <c r="E60" s="56"/>
      <c r="F60" s="55"/>
      <c r="G60" s="55"/>
      <c r="H60" s="56"/>
      <c r="I60" s="55"/>
      <c r="J60" s="55"/>
      <c r="K60" s="56"/>
      <c r="L60" s="55"/>
      <c r="M60" s="55"/>
      <c r="N60" s="56"/>
      <c r="O60" s="57"/>
      <c r="P60" s="57"/>
      <c r="Q60" s="55"/>
      <c r="R60" s="55"/>
      <c r="S60" s="55"/>
      <c r="T60" s="55"/>
      <c r="U60" s="55"/>
      <c r="V60" s="55"/>
    </row>
    <row r="61" spans="2:22" x14ac:dyDescent="0.25">
      <c r="B61" s="55"/>
      <c r="C61" s="55"/>
      <c r="D61" s="55"/>
      <c r="E61" s="56"/>
      <c r="F61" s="55"/>
      <c r="G61" s="55"/>
      <c r="H61" s="56"/>
      <c r="I61" s="55"/>
      <c r="J61" s="55"/>
      <c r="K61" s="56"/>
      <c r="L61" s="55"/>
      <c r="M61" s="55"/>
      <c r="N61" s="56"/>
      <c r="O61" s="57"/>
      <c r="P61" s="57"/>
      <c r="Q61" s="55"/>
      <c r="R61" s="55"/>
      <c r="S61" s="55"/>
      <c r="T61" s="55"/>
      <c r="U61" s="55"/>
      <c r="V61" s="55"/>
    </row>
    <row r="62" spans="2:22" x14ac:dyDescent="0.25">
      <c r="B62" s="55"/>
      <c r="C62" s="55"/>
      <c r="D62" s="55"/>
      <c r="E62" s="56"/>
      <c r="F62" s="55"/>
      <c r="G62" s="55"/>
      <c r="H62" s="56"/>
      <c r="I62" s="55"/>
      <c r="J62" s="55"/>
      <c r="K62" s="56"/>
      <c r="L62" s="55"/>
      <c r="M62" s="55"/>
      <c r="N62" s="56"/>
      <c r="O62" s="57"/>
      <c r="P62" s="57"/>
      <c r="Q62" s="55"/>
      <c r="R62" s="55"/>
      <c r="S62" s="55"/>
      <c r="T62" s="55"/>
      <c r="U62" s="55"/>
      <c r="V62" s="55"/>
    </row>
    <row r="63" spans="2:22" x14ac:dyDescent="0.25">
      <c r="B63" s="55"/>
      <c r="C63" s="55"/>
      <c r="D63" s="55"/>
      <c r="E63" s="56"/>
      <c r="F63" s="55"/>
      <c r="G63" s="55"/>
      <c r="H63" s="56"/>
      <c r="I63" s="55"/>
      <c r="J63" s="55"/>
      <c r="K63" s="56"/>
      <c r="L63" s="55"/>
      <c r="M63" s="55"/>
      <c r="N63" s="56"/>
      <c r="O63" s="57"/>
      <c r="P63" s="57"/>
      <c r="Q63" s="55"/>
      <c r="R63" s="55"/>
      <c r="S63" s="55"/>
      <c r="T63" s="55"/>
      <c r="U63" s="55"/>
      <c r="V63" s="55"/>
    </row>
    <row r="64" spans="2:22" x14ac:dyDescent="0.25">
      <c r="B64" s="55"/>
      <c r="C64" s="55"/>
      <c r="D64" s="55"/>
      <c r="E64" s="56"/>
      <c r="F64" s="55"/>
      <c r="G64" s="55"/>
      <c r="H64" s="56"/>
      <c r="I64" s="55"/>
      <c r="J64" s="55"/>
      <c r="K64" s="56"/>
      <c r="L64" s="55"/>
      <c r="M64" s="55"/>
      <c r="N64" s="56"/>
      <c r="O64" s="57"/>
      <c r="P64" s="57"/>
      <c r="Q64" s="55"/>
      <c r="R64" s="55"/>
      <c r="S64" s="55"/>
      <c r="T64" s="55"/>
      <c r="U64" s="55"/>
      <c r="V64" s="55"/>
    </row>
    <row r="65" spans="2:22" x14ac:dyDescent="0.25">
      <c r="B65" s="55"/>
      <c r="C65" s="55"/>
      <c r="D65" s="55"/>
      <c r="E65" s="56"/>
      <c r="F65" s="55"/>
      <c r="G65" s="55"/>
      <c r="H65" s="56"/>
      <c r="I65" s="55"/>
      <c r="J65" s="55"/>
      <c r="K65" s="56"/>
      <c r="L65" s="55"/>
      <c r="M65" s="55"/>
      <c r="N65" s="56"/>
      <c r="O65" s="57"/>
      <c r="P65" s="57"/>
      <c r="Q65" s="55"/>
      <c r="R65" s="55"/>
      <c r="S65" s="55"/>
      <c r="T65" s="55"/>
      <c r="U65" s="55"/>
      <c r="V65" s="55"/>
    </row>
    <row r="66" spans="2:22" x14ac:dyDescent="0.25">
      <c r="B66" s="55"/>
      <c r="C66" s="55"/>
      <c r="D66" s="55"/>
      <c r="E66" s="56"/>
      <c r="F66" s="55"/>
      <c r="G66" s="55"/>
      <c r="H66" s="56"/>
      <c r="I66" s="55"/>
      <c r="J66" s="55"/>
      <c r="K66" s="56"/>
      <c r="L66" s="55"/>
      <c r="M66" s="55"/>
      <c r="N66" s="56"/>
      <c r="O66" s="57"/>
      <c r="P66" s="57"/>
      <c r="Q66" s="55"/>
      <c r="R66" s="55"/>
      <c r="S66" s="55"/>
      <c r="T66" s="55"/>
      <c r="U66" s="55"/>
      <c r="V66" s="55"/>
    </row>
    <row r="67" spans="2:22" x14ac:dyDescent="0.25">
      <c r="B67" s="55"/>
      <c r="C67" s="55"/>
      <c r="D67" s="55"/>
      <c r="E67" s="56"/>
      <c r="F67" s="55"/>
      <c r="G67" s="55"/>
      <c r="H67" s="56"/>
      <c r="I67" s="55"/>
      <c r="J67" s="55"/>
      <c r="K67" s="56"/>
      <c r="L67" s="55"/>
      <c r="M67" s="55"/>
      <c r="N67" s="56"/>
      <c r="O67" s="57"/>
      <c r="P67" s="57"/>
      <c r="Q67" s="55"/>
      <c r="R67" s="55"/>
      <c r="S67" s="55"/>
      <c r="T67" s="55"/>
      <c r="U67" s="55"/>
      <c r="V67" s="55"/>
    </row>
    <row r="68" spans="2:22" x14ac:dyDescent="0.25">
      <c r="B68" s="55"/>
      <c r="C68" s="55"/>
      <c r="D68" s="55"/>
      <c r="E68" s="56"/>
      <c r="F68" s="55"/>
      <c r="G68" s="55"/>
      <c r="H68" s="56"/>
      <c r="I68" s="55"/>
      <c r="J68" s="55"/>
      <c r="K68" s="56"/>
      <c r="L68" s="55"/>
      <c r="M68" s="55"/>
      <c r="N68" s="56"/>
      <c r="O68" s="57"/>
      <c r="P68" s="57"/>
      <c r="Q68" s="55"/>
      <c r="R68" s="55"/>
      <c r="S68" s="55"/>
      <c r="T68" s="55"/>
      <c r="U68" s="55"/>
      <c r="V68" s="55"/>
    </row>
    <row r="69" spans="2:22" x14ac:dyDescent="0.25">
      <c r="B69" s="55"/>
      <c r="C69" s="55"/>
      <c r="D69" s="55"/>
      <c r="E69" s="56"/>
      <c r="F69" s="55"/>
      <c r="G69" s="55"/>
      <c r="H69" s="56"/>
      <c r="I69" s="55"/>
      <c r="J69" s="55"/>
      <c r="K69" s="56"/>
      <c r="L69" s="55"/>
      <c r="M69" s="55"/>
      <c r="N69" s="56"/>
      <c r="O69" s="57"/>
      <c r="P69" s="57"/>
      <c r="Q69" s="55"/>
      <c r="R69" s="55"/>
      <c r="S69" s="55"/>
      <c r="T69" s="55"/>
      <c r="U69" s="55"/>
      <c r="V69" s="55"/>
    </row>
    <row r="70" spans="2:22" ht="14" x14ac:dyDescent="0.3">
      <c r="B70" s="58"/>
    </row>
    <row r="71" spans="2:22" ht="14" x14ac:dyDescent="0.3">
      <c r="B71" s="58"/>
    </row>
    <row r="72" spans="2:22" ht="14" x14ac:dyDescent="0.3">
      <c r="B72" s="58"/>
    </row>
  </sheetData>
  <mergeCells count="12">
    <mergeCell ref="A22:Q22"/>
    <mergeCell ref="O4:O5"/>
    <mergeCell ref="P4:P5"/>
    <mergeCell ref="Q4:Q5"/>
    <mergeCell ref="A6:A7"/>
    <mergeCell ref="A8:A9"/>
    <mergeCell ref="A10:A11"/>
    <mergeCell ref="A12:A13"/>
    <mergeCell ref="A14:A15"/>
    <mergeCell ref="A16:A17"/>
    <mergeCell ref="A18:A19"/>
    <mergeCell ref="A20:A21"/>
  </mergeCells>
  <hyperlinks>
    <hyperlink ref="S2" location="Sumário!A1" display="Sumário!A1" xr:uid="{80367435-7AB2-4FB6-92A9-41B71340E73F}"/>
  </hyperlinks>
  <pageMargins left="0.59055118110236227" right="0.19685039370078741" top="1.5748031496062993" bottom="0" header="0.86614173228346458" footer="0.51181102362204722"/>
  <pageSetup paperSize="9" scale="37" fitToWidth="0" orientation="portrait" r:id="rId1"/>
  <headerFooter alignWithMargins="0">
    <oddHeader>&amp;L&amp;"Arial,Negrito"&amp;14ESTATÍSTICA
&amp;EDA SIDERURGIA</oddHeader>
    <oddFooter>&amp;L&amp;"Arial,Negrito"&amp;14 20&amp;R&amp;"Arial,Itálico"&amp;14Instituto Aço Brasil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61"/>
  <sheetViews>
    <sheetView showGridLines="0" zoomScale="70" zoomScaleNormal="70" zoomScaleSheetLayoutView="80" workbookViewId="0">
      <selection activeCell="F2" sqref="F2"/>
    </sheetView>
  </sheetViews>
  <sheetFormatPr defaultColWidth="11.453125" defaultRowHeight="12.5" x14ac:dyDescent="0.25"/>
  <cols>
    <col min="1" max="1" width="51" style="2" customWidth="1"/>
    <col min="2" max="4" width="13.7265625" style="2" customWidth="1"/>
    <col min="5" max="5" width="11.453125" style="2" customWidth="1"/>
    <col min="6" max="6" width="14.54296875" style="2" customWidth="1"/>
    <col min="7" max="8" width="13.7265625" style="2" bestFit="1" customWidth="1"/>
    <col min="9" max="16384" width="11.453125" style="2"/>
  </cols>
  <sheetData>
    <row r="1" spans="1:14" ht="20" x14ac:dyDescent="0.4">
      <c r="A1" s="44" t="s">
        <v>85</v>
      </c>
    </row>
    <row r="2" spans="1:14" ht="35.5" x14ac:dyDescent="0.35">
      <c r="A2" s="112" t="s">
        <v>86</v>
      </c>
      <c r="F2" s="111" t="s">
        <v>121</v>
      </c>
    </row>
    <row r="3" spans="1:14" ht="15" x14ac:dyDescent="0.3">
      <c r="A3" s="43"/>
      <c r="B3" s="160" t="s">
        <v>87</v>
      </c>
      <c r="C3" s="161"/>
      <c r="D3" s="161"/>
    </row>
    <row r="4" spans="1:14" ht="15.75" customHeight="1" x14ac:dyDescent="0.35">
      <c r="A4" s="59"/>
      <c r="B4" s="162" t="s">
        <v>13</v>
      </c>
      <c r="C4" s="163"/>
      <c r="D4" s="163"/>
    </row>
    <row r="5" spans="1:14" ht="15.75" customHeight="1" x14ac:dyDescent="0.35">
      <c r="A5" s="60" t="s">
        <v>68</v>
      </c>
      <c r="B5" s="164" t="s">
        <v>27</v>
      </c>
      <c r="C5" s="165"/>
      <c r="D5" s="165"/>
    </row>
    <row r="6" spans="1:14" ht="15" customHeight="1" x14ac:dyDescent="0.25">
      <c r="A6" s="61" t="s">
        <v>71</v>
      </c>
      <c r="B6" s="166">
        <v>2024</v>
      </c>
      <c r="C6" s="168">
        <v>2025</v>
      </c>
      <c r="D6" s="166" t="s">
        <v>70</v>
      </c>
    </row>
    <row r="7" spans="1:14" ht="15" customHeight="1" x14ac:dyDescent="0.35">
      <c r="A7" s="62"/>
      <c r="B7" s="167"/>
      <c r="C7" s="169"/>
      <c r="D7" s="170"/>
    </row>
    <row r="8" spans="1:14" ht="39" customHeight="1" x14ac:dyDescent="0.25">
      <c r="A8" s="120" t="s">
        <v>88</v>
      </c>
      <c r="B8" s="121">
        <v>72465</v>
      </c>
      <c r="C8" s="121">
        <v>71696</v>
      </c>
      <c r="D8" s="122">
        <f>+((C8/B8)-1)*100</f>
        <v>-1.0612019595666822</v>
      </c>
      <c r="F8" s="116"/>
      <c r="G8" s="116"/>
      <c r="H8" s="116"/>
      <c r="I8" s="116"/>
    </row>
    <row r="9" spans="1:14" ht="39" customHeight="1" x14ac:dyDescent="0.25">
      <c r="A9" s="117" t="s">
        <v>89</v>
      </c>
      <c r="B9" s="118">
        <v>66284</v>
      </c>
      <c r="C9" s="118">
        <v>65410</v>
      </c>
      <c r="D9" s="119">
        <f t="shared" ref="D9" si="0">+((C9/B9)-1)*100</f>
        <v>-1.3185685836702654</v>
      </c>
      <c r="F9" s="116"/>
      <c r="G9" s="116"/>
      <c r="H9" s="116"/>
      <c r="I9" s="116"/>
    </row>
    <row r="10" spans="1:14" ht="39" customHeight="1" x14ac:dyDescent="0.25">
      <c r="A10" s="117" t="s">
        <v>90</v>
      </c>
      <c r="B10" s="118">
        <v>44974</v>
      </c>
      <c r="C10" s="118">
        <v>44467</v>
      </c>
      <c r="D10" s="119">
        <f t="shared" ref="D10" si="1">+((C10/B10)-1)*100</f>
        <v>-1.1273180059589993</v>
      </c>
      <c r="G10" s="116"/>
      <c r="H10" s="116"/>
      <c r="I10" s="116"/>
    </row>
    <row r="11" spans="1:14" ht="18.75" customHeight="1" x14ac:dyDescent="0.25">
      <c r="A11" s="153" t="s">
        <v>91</v>
      </c>
      <c r="B11" s="155">
        <f>SUM(B9:B10)</f>
        <v>111258</v>
      </c>
      <c r="C11" s="155">
        <f>SUM(C9:C10)</f>
        <v>109877</v>
      </c>
      <c r="D11" s="157">
        <f t="shared" ref="D11" si="2">+((C11/B11)-1)*100</f>
        <v>-1.2412590555285874</v>
      </c>
      <c r="G11" s="159"/>
      <c r="H11" s="159"/>
      <c r="I11" s="159"/>
    </row>
    <row r="12" spans="1:14" ht="18.75" customHeight="1" thickBot="1" x14ac:dyDescent="0.3">
      <c r="A12" s="154"/>
      <c r="B12" s="156"/>
      <c r="C12" s="156"/>
      <c r="D12" s="158"/>
      <c r="G12" s="159"/>
      <c r="H12" s="159"/>
      <c r="I12" s="159"/>
      <c r="J12" s="55"/>
      <c r="K12" s="55"/>
      <c r="L12" s="55"/>
      <c r="M12" s="55"/>
      <c r="N12" s="55"/>
    </row>
    <row r="13" spans="1:14" ht="18.75" customHeight="1" x14ac:dyDescent="0.25">
      <c r="A13" s="153" t="s">
        <v>92</v>
      </c>
      <c r="B13" s="155">
        <f>B8+B10</f>
        <v>117439</v>
      </c>
      <c r="C13" s="155">
        <f>C8+C10</f>
        <v>116163</v>
      </c>
      <c r="D13" s="157">
        <f t="shared" ref="D13" si="3">+((C13/B13)-1)*100</f>
        <v>-1.086521513296268</v>
      </c>
      <c r="G13" s="159"/>
      <c r="H13" s="159"/>
      <c r="I13" s="159"/>
    </row>
    <row r="14" spans="1:14" ht="18.75" customHeight="1" thickBot="1" x14ac:dyDescent="0.3">
      <c r="A14" s="154"/>
      <c r="B14" s="156"/>
      <c r="C14" s="156"/>
      <c r="D14" s="158"/>
      <c r="G14" s="159"/>
      <c r="H14" s="159"/>
      <c r="I14" s="159"/>
      <c r="J14" s="55"/>
      <c r="K14" s="55"/>
      <c r="L14" s="55"/>
      <c r="M14" s="55"/>
      <c r="N14" s="55"/>
    </row>
    <row r="15" spans="1:14" ht="13" x14ac:dyDescent="0.3">
      <c r="A15" s="2" t="s">
        <v>57</v>
      </c>
      <c r="B15" s="54"/>
      <c r="C15" s="54"/>
      <c r="D15" s="54"/>
      <c r="E15" s="55"/>
      <c r="F15" s="55"/>
      <c r="G15" s="55"/>
      <c r="H15" s="55"/>
      <c r="I15" s="55"/>
      <c r="J15" s="55"/>
      <c r="K15" s="55"/>
      <c r="L15" s="55"/>
      <c r="M15" s="55"/>
      <c r="N15" s="55"/>
    </row>
    <row r="16" spans="1:14" ht="13" x14ac:dyDescent="0.3">
      <c r="A16" s="38" t="s">
        <v>84</v>
      </c>
      <c r="B16" s="57"/>
      <c r="C16" s="57"/>
      <c r="D16" s="55"/>
      <c r="E16" s="55"/>
      <c r="F16" s="55"/>
      <c r="G16" s="55"/>
      <c r="H16" s="55"/>
      <c r="I16" s="55"/>
      <c r="J16" s="55"/>
      <c r="K16" s="55"/>
      <c r="L16" s="55"/>
      <c r="M16" s="55"/>
      <c r="N16" s="55"/>
    </row>
    <row r="17" spans="2:14" x14ac:dyDescent="0.25">
      <c r="B17" s="57"/>
      <c r="C17" s="57"/>
      <c r="D17" s="55"/>
      <c r="E17" s="55"/>
      <c r="F17" s="55"/>
      <c r="G17" s="55"/>
      <c r="H17" s="55"/>
      <c r="I17" s="55"/>
      <c r="J17" s="55"/>
      <c r="K17" s="55"/>
      <c r="L17" s="55"/>
      <c r="M17" s="55"/>
      <c r="N17" s="55"/>
    </row>
    <row r="18" spans="2:14" x14ac:dyDescent="0.25">
      <c r="B18" s="57"/>
      <c r="C18" s="57"/>
      <c r="D18" s="55"/>
      <c r="E18" s="55"/>
      <c r="F18" s="55"/>
      <c r="G18" s="55"/>
      <c r="H18" s="55"/>
      <c r="I18" s="55"/>
      <c r="J18" s="55"/>
      <c r="K18" s="55"/>
      <c r="L18" s="55"/>
      <c r="M18" s="55"/>
      <c r="N18" s="55"/>
    </row>
    <row r="19" spans="2:14" x14ac:dyDescent="0.25">
      <c r="B19" s="57"/>
      <c r="C19" s="57"/>
      <c r="D19" s="55"/>
      <c r="E19" s="55"/>
      <c r="F19" s="55"/>
      <c r="G19" s="55"/>
      <c r="H19" s="55"/>
      <c r="I19" s="55"/>
      <c r="J19" s="55"/>
      <c r="K19" s="55"/>
      <c r="L19" s="55"/>
      <c r="M19" s="55"/>
      <c r="N19" s="55"/>
    </row>
    <row r="20" spans="2:14" x14ac:dyDescent="0.25">
      <c r="B20" s="57"/>
      <c r="C20" s="57"/>
      <c r="D20" s="55"/>
      <c r="E20" s="55"/>
      <c r="F20" s="55"/>
      <c r="G20" s="55"/>
      <c r="H20" s="55"/>
      <c r="I20" s="55"/>
      <c r="J20" s="55"/>
      <c r="K20" s="55"/>
      <c r="L20" s="55"/>
      <c r="M20" s="55"/>
      <c r="N20" s="55"/>
    </row>
    <row r="21" spans="2:14" x14ac:dyDescent="0.25">
      <c r="B21" s="57"/>
      <c r="C21" s="57"/>
      <c r="D21" s="55"/>
      <c r="E21" s="55"/>
      <c r="F21" s="55"/>
      <c r="G21" s="55"/>
      <c r="H21" s="55"/>
      <c r="I21" s="55"/>
      <c r="J21" s="55"/>
      <c r="K21" s="55"/>
      <c r="L21" s="55"/>
      <c r="M21" s="55"/>
      <c r="N21" s="55"/>
    </row>
    <row r="22" spans="2:14" x14ac:dyDescent="0.25">
      <c r="B22" s="57"/>
      <c r="C22" s="57"/>
      <c r="D22" s="55"/>
      <c r="E22" s="55"/>
      <c r="F22" s="55"/>
      <c r="G22" s="55"/>
      <c r="H22" s="55"/>
      <c r="I22" s="55"/>
      <c r="J22" s="55"/>
      <c r="K22" s="55"/>
      <c r="L22" s="55"/>
      <c r="M22" s="55"/>
      <c r="N22" s="55"/>
    </row>
    <row r="23" spans="2:14" x14ac:dyDescent="0.25">
      <c r="B23" s="57"/>
      <c r="C23" s="57"/>
      <c r="D23" s="55"/>
      <c r="E23" s="55"/>
      <c r="F23" s="55"/>
      <c r="G23" s="55"/>
      <c r="H23" s="55"/>
      <c r="I23" s="55"/>
      <c r="J23" s="55"/>
      <c r="K23" s="55"/>
      <c r="L23" s="55"/>
      <c r="M23" s="55"/>
      <c r="N23" s="55"/>
    </row>
    <row r="24" spans="2:14" x14ac:dyDescent="0.25">
      <c r="B24" s="57"/>
      <c r="C24" s="57"/>
      <c r="D24" s="55"/>
      <c r="E24" s="55"/>
      <c r="F24" s="55"/>
      <c r="G24" s="55"/>
      <c r="H24" s="55"/>
      <c r="I24" s="55"/>
      <c r="J24" s="55"/>
      <c r="K24" s="55"/>
      <c r="L24" s="55"/>
      <c r="M24" s="55"/>
      <c r="N24" s="55"/>
    </row>
    <row r="25" spans="2:14" x14ac:dyDescent="0.25">
      <c r="B25" s="57"/>
      <c r="C25" s="57"/>
      <c r="D25" s="55"/>
      <c r="E25" s="55"/>
      <c r="F25" s="55"/>
      <c r="G25" s="55"/>
      <c r="H25" s="55"/>
      <c r="I25" s="55"/>
      <c r="J25" s="55"/>
      <c r="K25" s="55"/>
      <c r="L25" s="55"/>
      <c r="M25" s="55"/>
      <c r="N25" s="55"/>
    </row>
    <row r="26" spans="2:14" x14ac:dyDescent="0.25">
      <c r="B26" s="57"/>
      <c r="C26" s="57"/>
      <c r="D26" s="55"/>
      <c r="E26" s="55"/>
      <c r="F26" s="55"/>
      <c r="G26" s="55"/>
      <c r="H26" s="55"/>
      <c r="I26" s="55"/>
      <c r="J26" s="55"/>
      <c r="K26" s="55"/>
      <c r="L26" s="55"/>
      <c r="M26" s="55"/>
      <c r="N26" s="55"/>
    </row>
    <row r="27" spans="2:14" x14ac:dyDescent="0.25">
      <c r="B27" s="57"/>
      <c r="C27" s="57"/>
      <c r="D27" s="55"/>
      <c r="E27" s="55"/>
      <c r="F27" s="55"/>
      <c r="G27" s="55"/>
      <c r="H27" s="55"/>
      <c r="I27" s="55"/>
      <c r="J27" s="55"/>
      <c r="K27" s="55"/>
      <c r="L27" s="55"/>
      <c r="M27" s="55"/>
      <c r="N27" s="55"/>
    </row>
    <row r="28" spans="2:14" x14ac:dyDescent="0.25">
      <c r="B28" s="57"/>
      <c r="C28" s="57"/>
      <c r="D28" s="55"/>
      <c r="E28" s="55"/>
      <c r="F28" s="55"/>
      <c r="G28" s="55"/>
      <c r="H28" s="55"/>
      <c r="I28" s="55"/>
      <c r="J28" s="55"/>
      <c r="K28" s="55"/>
      <c r="L28" s="55"/>
      <c r="M28" s="55"/>
      <c r="N28" s="55"/>
    </row>
    <row r="29" spans="2:14" x14ac:dyDescent="0.25">
      <c r="B29" s="57"/>
      <c r="C29" s="57"/>
      <c r="D29" s="55"/>
      <c r="E29" s="55"/>
      <c r="F29" s="55"/>
      <c r="G29" s="55"/>
      <c r="H29" s="55"/>
      <c r="I29" s="55"/>
      <c r="J29" s="55"/>
      <c r="K29" s="55"/>
      <c r="L29" s="55"/>
      <c r="M29" s="55"/>
      <c r="N29" s="55"/>
    </row>
    <row r="30" spans="2:14" x14ac:dyDescent="0.25">
      <c r="B30" s="57"/>
      <c r="C30" s="57"/>
      <c r="D30" s="55"/>
      <c r="E30" s="55"/>
      <c r="F30" s="55"/>
      <c r="G30" s="55"/>
      <c r="H30" s="55"/>
      <c r="I30" s="55"/>
      <c r="J30" s="55"/>
      <c r="K30" s="55"/>
      <c r="L30" s="55"/>
      <c r="M30" s="55"/>
      <c r="N30" s="55"/>
    </row>
    <row r="31" spans="2:14" x14ac:dyDescent="0.25">
      <c r="B31" s="57"/>
      <c r="C31" s="57"/>
      <c r="D31" s="55"/>
      <c r="E31" s="55"/>
      <c r="F31" s="55"/>
      <c r="G31" s="55"/>
      <c r="H31" s="55"/>
      <c r="I31" s="55"/>
      <c r="J31" s="55"/>
      <c r="K31" s="55"/>
      <c r="L31" s="55"/>
      <c r="M31" s="55"/>
      <c r="N31" s="55"/>
    </row>
    <row r="32" spans="2:14" x14ac:dyDescent="0.25">
      <c r="B32" s="57"/>
      <c r="C32" s="57"/>
      <c r="D32" s="55"/>
      <c r="E32" s="55"/>
      <c r="F32" s="55"/>
      <c r="G32" s="55"/>
      <c r="H32" s="55"/>
      <c r="I32" s="55"/>
      <c r="J32" s="55"/>
      <c r="K32" s="55"/>
      <c r="L32" s="55"/>
      <c r="M32" s="55"/>
      <c r="N32" s="55"/>
    </row>
    <row r="33" spans="2:14" x14ac:dyDescent="0.25">
      <c r="B33" s="57"/>
      <c r="C33" s="57"/>
      <c r="D33" s="55"/>
      <c r="E33" s="55"/>
      <c r="F33" s="55"/>
      <c r="G33" s="55"/>
      <c r="H33" s="55"/>
      <c r="I33" s="55"/>
      <c r="J33" s="55"/>
      <c r="K33" s="55"/>
      <c r="L33" s="55"/>
      <c r="M33" s="55"/>
      <c r="N33" s="55"/>
    </row>
    <row r="34" spans="2:14" x14ac:dyDescent="0.25">
      <c r="B34" s="57"/>
      <c r="C34" s="57"/>
      <c r="D34" s="55"/>
      <c r="E34" s="55"/>
      <c r="F34" s="55"/>
      <c r="G34" s="55"/>
      <c r="H34" s="55"/>
      <c r="I34" s="55"/>
      <c r="J34" s="55"/>
      <c r="K34" s="55"/>
      <c r="L34" s="55"/>
      <c r="M34" s="55"/>
      <c r="N34" s="55"/>
    </row>
    <row r="35" spans="2:14" x14ac:dyDescent="0.25">
      <c r="B35" s="57"/>
      <c r="C35" s="57"/>
      <c r="D35" s="55"/>
      <c r="E35" s="55"/>
      <c r="F35" s="55"/>
      <c r="G35" s="55"/>
      <c r="H35" s="55"/>
      <c r="I35" s="55"/>
      <c r="J35" s="55"/>
      <c r="K35" s="55"/>
      <c r="L35" s="55"/>
      <c r="M35" s="55"/>
      <c r="N35" s="55"/>
    </row>
    <row r="36" spans="2:14" x14ac:dyDescent="0.25">
      <c r="B36" s="57"/>
      <c r="C36" s="57"/>
      <c r="D36" s="55"/>
      <c r="E36" s="55"/>
      <c r="F36" s="55"/>
      <c r="G36" s="55"/>
      <c r="H36" s="55"/>
      <c r="I36" s="55"/>
      <c r="J36" s="55"/>
      <c r="K36" s="55"/>
      <c r="L36" s="55"/>
      <c r="M36" s="55"/>
      <c r="N36" s="55"/>
    </row>
    <row r="37" spans="2:14" x14ac:dyDescent="0.25">
      <c r="B37" s="57"/>
      <c r="C37" s="57"/>
      <c r="D37" s="55"/>
      <c r="E37" s="55"/>
      <c r="F37" s="55"/>
      <c r="G37" s="55"/>
      <c r="H37" s="55"/>
      <c r="I37" s="55"/>
      <c r="J37" s="55"/>
      <c r="K37" s="55"/>
      <c r="L37" s="55"/>
      <c r="M37" s="55"/>
      <c r="N37" s="55"/>
    </row>
    <row r="38" spans="2:14" x14ac:dyDescent="0.25">
      <c r="B38" s="57"/>
      <c r="C38" s="57"/>
      <c r="D38" s="55"/>
      <c r="E38" s="55"/>
      <c r="F38" s="55"/>
      <c r="G38" s="55"/>
      <c r="H38" s="55"/>
      <c r="I38" s="55"/>
      <c r="J38" s="55"/>
      <c r="K38" s="55"/>
      <c r="L38" s="55"/>
      <c r="M38" s="55"/>
      <c r="N38" s="55"/>
    </row>
    <row r="39" spans="2:14" x14ac:dyDescent="0.25">
      <c r="B39" s="57"/>
      <c r="C39" s="57"/>
      <c r="D39" s="55"/>
      <c r="E39" s="55"/>
      <c r="F39" s="55"/>
      <c r="G39" s="55"/>
      <c r="H39" s="55"/>
      <c r="I39" s="55"/>
      <c r="J39" s="55"/>
      <c r="K39" s="55"/>
      <c r="L39" s="55"/>
      <c r="M39" s="55"/>
      <c r="N39" s="55"/>
    </row>
    <row r="40" spans="2:14" x14ac:dyDescent="0.25">
      <c r="B40" s="57"/>
      <c r="C40" s="57"/>
      <c r="D40" s="55"/>
      <c r="E40" s="55"/>
      <c r="F40" s="55"/>
      <c r="G40" s="55"/>
      <c r="H40" s="55"/>
      <c r="I40" s="55"/>
      <c r="J40" s="55"/>
      <c r="K40" s="55"/>
      <c r="L40" s="55"/>
      <c r="M40" s="55"/>
      <c r="N40" s="55"/>
    </row>
    <row r="41" spans="2:14" x14ac:dyDescent="0.25">
      <c r="B41" s="57"/>
      <c r="C41" s="57"/>
      <c r="D41" s="55"/>
      <c r="E41" s="55"/>
      <c r="F41" s="55"/>
      <c r="G41" s="55"/>
      <c r="H41" s="55"/>
      <c r="I41" s="55"/>
      <c r="J41" s="55"/>
      <c r="K41" s="55"/>
      <c r="L41" s="55"/>
      <c r="M41" s="55"/>
      <c r="N41" s="55"/>
    </row>
    <row r="42" spans="2:14" x14ac:dyDescent="0.25">
      <c r="B42" s="57"/>
      <c r="C42" s="57"/>
      <c r="D42" s="55"/>
      <c r="E42" s="55"/>
      <c r="F42" s="55"/>
      <c r="G42" s="55"/>
      <c r="H42" s="55"/>
      <c r="I42" s="55"/>
      <c r="J42" s="55"/>
      <c r="K42" s="55"/>
      <c r="L42" s="55"/>
      <c r="M42" s="55"/>
      <c r="N42" s="55"/>
    </row>
    <row r="43" spans="2:14" x14ac:dyDescent="0.25">
      <c r="B43" s="57"/>
      <c r="C43" s="57"/>
      <c r="D43" s="55"/>
      <c r="E43" s="55"/>
      <c r="F43" s="55"/>
      <c r="G43" s="55"/>
      <c r="H43" s="55"/>
      <c r="I43" s="55"/>
      <c r="J43" s="55"/>
      <c r="K43" s="55"/>
      <c r="L43" s="55"/>
      <c r="M43" s="55"/>
      <c r="N43" s="55"/>
    </row>
    <row r="44" spans="2:14" x14ac:dyDescent="0.25">
      <c r="B44" s="57"/>
      <c r="C44" s="57"/>
      <c r="D44" s="55"/>
      <c r="E44" s="55"/>
      <c r="F44" s="55"/>
      <c r="G44" s="55"/>
      <c r="H44" s="55"/>
      <c r="I44" s="55"/>
      <c r="J44" s="55"/>
      <c r="K44" s="55"/>
      <c r="L44" s="55"/>
      <c r="M44" s="55"/>
      <c r="N44" s="55"/>
    </row>
    <row r="45" spans="2:14" x14ac:dyDescent="0.25">
      <c r="B45" s="57"/>
      <c r="C45" s="57"/>
      <c r="D45" s="55"/>
      <c r="E45" s="55"/>
      <c r="F45" s="55"/>
      <c r="G45" s="55"/>
      <c r="H45" s="55"/>
      <c r="I45" s="55"/>
      <c r="J45" s="55"/>
      <c r="K45" s="55"/>
      <c r="L45" s="55"/>
      <c r="M45" s="55"/>
      <c r="N45" s="55"/>
    </row>
    <row r="46" spans="2:14" x14ac:dyDescent="0.25">
      <c r="B46" s="57"/>
      <c r="C46" s="57"/>
      <c r="D46" s="55"/>
      <c r="E46" s="55"/>
      <c r="F46" s="55"/>
      <c r="G46" s="55"/>
      <c r="H46" s="55"/>
      <c r="I46" s="55"/>
      <c r="J46" s="55"/>
      <c r="K46" s="55"/>
      <c r="L46" s="55"/>
      <c r="M46" s="55"/>
      <c r="N46" s="55"/>
    </row>
    <row r="47" spans="2:14" x14ac:dyDescent="0.25">
      <c r="B47" s="57"/>
      <c r="C47" s="57"/>
      <c r="D47" s="55"/>
      <c r="E47" s="55"/>
      <c r="F47" s="55"/>
      <c r="G47" s="55"/>
      <c r="H47" s="55"/>
      <c r="I47" s="55"/>
      <c r="J47" s="55"/>
      <c r="K47" s="55"/>
      <c r="L47" s="55"/>
      <c r="M47" s="55"/>
      <c r="N47" s="55"/>
    </row>
    <row r="48" spans="2:14" x14ac:dyDescent="0.25">
      <c r="B48" s="57"/>
      <c r="C48" s="57"/>
      <c r="D48" s="55"/>
      <c r="E48" s="55"/>
      <c r="F48" s="55"/>
      <c r="G48" s="55"/>
      <c r="H48" s="55"/>
      <c r="I48" s="55"/>
      <c r="J48" s="55"/>
      <c r="K48" s="55"/>
      <c r="L48" s="55"/>
      <c r="M48" s="55"/>
      <c r="N48" s="55"/>
    </row>
    <row r="49" spans="2:14" x14ac:dyDescent="0.25">
      <c r="B49" s="57"/>
      <c r="C49" s="57"/>
      <c r="D49" s="55"/>
      <c r="E49" s="55"/>
      <c r="F49" s="55"/>
      <c r="G49" s="55"/>
      <c r="H49" s="55"/>
      <c r="I49" s="55"/>
      <c r="J49" s="55"/>
      <c r="K49" s="55"/>
      <c r="L49" s="55"/>
      <c r="M49" s="55"/>
      <c r="N49" s="55"/>
    </row>
    <row r="50" spans="2:14" x14ac:dyDescent="0.25">
      <c r="B50" s="57"/>
      <c r="C50" s="57"/>
      <c r="D50" s="55"/>
      <c r="E50" s="55"/>
      <c r="F50" s="55"/>
      <c r="G50" s="55"/>
      <c r="H50" s="55"/>
      <c r="I50" s="55"/>
      <c r="J50" s="55"/>
      <c r="K50" s="55"/>
      <c r="L50" s="55"/>
      <c r="M50" s="55"/>
      <c r="N50" s="55"/>
    </row>
    <row r="51" spans="2:14" x14ac:dyDescent="0.25">
      <c r="B51" s="57"/>
      <c r="C51" s="57"/>
      <c r="D51" s="55"/>
      <c r="E51" s="55"/>
      <c r="F51" s="55"/>
      <c r="G51" s="55"/>
      <c r="H51" s="55"/>
      <c r="I51" s="55"/>
      <c r="J51" s="55"/>
      <c r="K51" s="55"/>
      <c r="L51" s="55"/>
      <c r="M51" s="55"/>
      <c r="N51" s="55"/>
    </row>
    <row r="52" spans="2:14" x14ac:dyDescent="0.25">
      <c r="B52" s="57"/>
      <c r="C52" s="57"/>
      <c r="D52" s="55"/>
      <c r="E52" s="55"/>
      <c r="F52" s="55"/>
      <c r="G52" s="55"/>
      <c r="H52" s="55"/>
      <c r="I52" s="55"/>
      <c r="J52" s="55"/>
      <c r="K52" s="55"/>
      <c r="L52" s="55"/>
      <c r="M52" s="55"/>
      <c r="N52" s="55"/>
    </row>
    <row r="53" spans="2:14" x14ac:dyDescent="0.25">
      <c r="B53" s="57"/>
      <c r="C53" s="57"/>
      <c r="D53" s="55"/>
      <c r="E53" s="55"/>
      <c r="F53" s="55"/>
      <c r="G53" s="55"/>
      <c r="H53" s="55"/>
      <c r="I53" s="55"/>
      <c r="J53" s="55"/>
      <c r="K53" s="55"/>
      <c r="L53" s="55"/>
      <c r="M53" s="55"/>
      <c r="N53" s="55"/>
    </row>
    <row r="54" spans="2:14" x14ac:dyDescent="0.25">
      <c r="B54" s="57"/>
      <c r="C54" s="57"/>
      <c r="D54" s="55"/>
      <c r="E54" s="55"/>
      <c r="F54" s="55"/>
      <c r="G54" s="55"/>
      <c r="H54" s="55"/>
      <c r="I54" s="55"/>
      <c r="J54" s="55"/>
      <c r="K54" s="55"/>
      <c r="L54" s="55"/>
      <c r="M54" s="55"/>
      <c r="N54" s="55"/>
    </row>
    <row r="55" spans="2:14" x14ac:dyDescent="0.25">
      <c r="B55" s="57"/>
      <c r="C55" s="57"/>
      <c r="D55" s="55"/>
      <c r="E55" s="55"/>
      <c r="F55" s="55"/>
      <c r="G55" s="55"/>
      <c r="H55" s="55"/>
      <c r="I55" s="55"/>
      <c r="J55" s="55"/>
      <c r="K55" s="55"/>
      <c r="L55" s="55"/>
      <c r="M55" s="55"/>
      <c r="N55" s="55"/>
    </row>
    <row r="56" spans="2:14" x14ac:dyDescent="0.25">
      <c r="B56" s="57"/>
      <c r="C56" s="57"/>
      <c r="D56" s="55"/>
      <c r="E56" s="55"/>
      <c r="F56" s="55"/>
      <c r="G56" s="55"/>
      <c r="H56" s="55"/>
      <c r="I56" s="55"/>
      <c r="J56" s="55"/>
      <c r="K56" s="55"/>
      <c r="L56" s="55"/>
      <c r="M56" s="55"/>
      <c r="N56" s="55"/>
    </row>
    <row r="57" spans="2:14" x14ac:dyDescent="0.25">
      <c r="B57" s="57"/>
      <c r="C57" s="57"/>
      <c r="D57" s="55"/>
      <c r="E57" s="55"/>
      <c r="F57" s="55"/>
      <c r="G57" s="55"/>
      <c r="H57" s="55"/>
      <c r="I57" s="55"/>
      <c r="J57" s="55"/>
      <c r="K57" s="55"/>
      <c r="L57" s="55"/>
      <c r="M57" s="55"/>
      <c r="N57" s="55"/>
    </row>
    <row r="58" spans="2:14" x14ac:dyDescent="0.25">
      <c r="B58" s="57"/>
      <c r="C58" s="57"/>
      <c r="D58" s="55"/>
      <c r="E58" s="55"/>
      <c r="F58" s="55"/>
      <c r="G58" s="55"/>
      <c r="H58" s="55"/>
      <c r="I58" s="55"/>
      <c r="J58" s="55"/>
      <c r="K58" s="55"/>
      <c r="L58" s="55"/>
      <c r="M58" s="55"/>
      <c r="N58" s="55"/>
    </row>
    <row r="59" spans="2:14" x14ac:dyDescent="0.25">
      <c r="B59" s="57"/>
      <c r="C59" s="57"/>
      <c r="D59" s="55"/>
      <c r="E59" s="55"/>
      <c r="F59" s="55"/>
      <c r="G59" s="55"/>
      <c r="H59" s="55"/>
      <c r="I59" s="55"/>
      <c r="J59" s="55"/>
      <c r="K59" s="55"/>
      <c r="L59" s="55"/>
      <c r="M59" s="55"/>
      <c r="N59" s="55"/>
    </row>
    <row r="60" spans="2:14" x14ac:dyDescent="0.25">
      <c r="B60" s="57"/>
      <c r="C60" s="57"/>
      <c r="D60" s="55"/>
      <c r="E60" s="55"/>
      <c r="F60" s="55"/>
      <c r="G60" s="55"/>
      <c r="H60" s="55"/>
      <c r="I60" s="55"/>
      <c r="J60" s="55"/>
      <c r="K60" s="55"/>
      <c r="L60" s="55"/>
      <c r="M60" s="55"/>
      <c r="N60" s="55"/>
    </row>
    <row r="61" spans="2:14" x14ac:dyDescent="0.25">
      <c r="B61" s="57"/>
      <c r="C61" s="57"/>
      <c r="D61" s="55"/>
      <c r="E61" s="55"/>
      <c r="F61" s="55"/>
      <c r="G61" s="55"/>
      <c r="H61" s="55"/>
      <c r="I61" s="55"/>
      <c r="J61" s="55"/>
      <c r="K61" s="55"/>
      <c r="L61" s="55"/>
      <c r="M61" s="55"/>
      <c r="N61" s="55"/>
    </row>
  </sheetData>
  <mergeCells count="20">
    <mergeCell ref="B3:D3"/>
    <mergeCell ref="B4:D4"/>
    <mergeCell ref="B5:D5"/>
    <mergeCell ref="B6:B7"/>
    <mergeCell ref="C6:C7"/>
    <mergeCell ref="D6:D7"/>
    <mergeCell ref="I11:I12"/>
    <mergeCell ref="G13:G14"/>
    <mergeCell ref="H13:H14"/>
    <mergeCell ref="I13:I14"/>
    <mergeCell ref="A11:A12"/>
    <mergeCell ref="B11:B12"/>
    <mergeCell ref="C11:C12"/>
    <mergeCell ref="D11:D12"/>
    <mergeCell ref="G11:G12"/>
    <mergeCell ref="A13:A14"/>
    <mergeCell ref="B13:B14"/>
    <mergeCell ref="C13:C14"/>
    <mergeCell ref="D13:D14"/>
    <mergeCell ref="H11:H12"/>
  </mergeCells>
  <hyperlinks>
    <hyperlink ref="F2" location="Sumário!A1" display="Sumário!A1" xr:uid="{85BC1C38-D9C5-4FD0-8C0D-9546CDA03996}"/>
  </hyperlinks>
  <pageMargins left="0.59055118110236227" right="0.19685039370078741" top="1.5748031496062993" bottom="0" header="0.86614173228346458" footer="0.51181102362204722"/>
  <pageSetup paperSize="9" scale="72" fitToWidth="0" orientation="portrait" r:id="rId1"/>
  <headerFooter alignWithMargins="0">
    <oddHeader>&amp;L&amp;"Arial,Negrito"&amp;14ESTATÍSTICA
&amp;EDA SIDERURGIA</oddHeader>
    <oddFooter>&amp;L&amp;"Arial,Negrito"&amp;14 20&amp;R&amp;"Arial,Itálico"&amp;14Instituto Aço Brasil</oddFooter>
  </headerFooter>
  <ignoredErrors>
    <ignoredError sqref="B11:C12"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M16" sqref="M16"/>
    </sheetView>
  </sheetViews>
  <sheetFormatPr defaultRowHeight="12.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6</vt:i4>
      </vt:variant>
    </vt:vector>
  </HeadingPairs>
  <TitlesOfParts>
    <vt:vector size="15" baseType="lpstr">
      <vt:lpstr>Sumário</vt:lpstr>
      <vt:lpstr>3. Produção Regional</vt:lpstr>
      <vt:lpstr>7. Produção brasileira</vt:lpstr>
      <vt:lpstr>8. Vendas Internas</vt:lpstr>
      <vt:lpstr>9. Vendas Externas</vt:lpstr>
      <vt:lpstr>14. Consumo Aparente</vt:lpstr>
      <vt:lpstr>15. Indicadores Econômicos</vt:lpstr>
      <vt:lpstr>16. Estatística de Pessoal</vt:lpstr>
      <vt:lpstr>Plan1</vt:lpstr>
      <vt:lpstr>'14. Consumo Aparente'!Area_de_impressao</vt:lpstr>
      <vt:lpstr>'15. Indicadores Econômicos'!Area_de_impressao</vt:lpstr>
      <vt:lpstr>'16. Estatística de Pessoal'!Area_de_impressao</vt:lpstr>
      <vt:lpstr>'7. Produção brasileira'!Area_de_impressao</vt:lpstr>
      <vt:lpstr>'8. Vendas Internas'!Area_de_impressao</vt:lpstr>
      <vt:lpstr>'9. Vendas Externas'!Area_de_impressao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Gabriel Rodrigues</cp:lastModifiedBy>
  <dcterms:created xsi:type="dcterms:W3CDTF">2020-04-27T16:56:08Z</dcterms:created>
  <dcterms:modified xsi:type="dcterms:W3CDTF">2026-07-22T13:48:58Z</dcterms:modified>
</cp:coreProperties>
</file>